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10" windowWidth="19410" windowHeight="10830" firstSheet="4" activeTab="4"/>
  </bookViews>
  <sheets>
    <sheet name="Действ_Прейскурант" sheetId="1" r:id="rId1"/>
    <sheet name="Действ_Ценообразование" sheetId="2" r:id="rId2"/>
    <sheet name="Что хочу_1ШАГ" sheetId="9" r:id="rId3"/>
    <sheet name="Что хочу_2_ШАГ " sheetId="10" r:id="rId4"/>
    <sheet name="prais" sheetId="20" r:id="rId5"/>
  </sheets>
  <definedNames>
    <definedName name="_xlnm.Print_Area" localSheetId="0">Действ_Прейскурант!$A$1:$F$45</definedName>
  </definedNames>
  <calcPr calcId="124519"/>
</workbook>
</file>

<file path=xl/calcChain.xml><?xml version="1.0" encoding="utf-8"?>
<calcChain xmlns="http://schemas.openxmlformats.org/spreadsheetml/2006/main">
  <c r="C38" i="10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6"/>
  <c r="G37"/>
  <c r="H37"/>
  <c r="G35"/>
  <c r="H35"/>
  <c r="G33"/>
  <c r="H33"/>
  <c r="G31"/>
  <c r="H31" s="1"/>
  <c r="G30"/>
  <c r="H30" s="1"/>
  <c r="H28"/>
  <c r="G28"/>
  <c r="G20"/>
  <c r="H20" s="1"/>
  <c r="G17"/>
  <c r="G15"/>
  <c r="I15" s="1"/>
  <c r="G13"/>
  <c r="I13" s="1"/>
  <c r="G11"/>
  <c r="I11" s="1"/>
  <c r="G9"/>
  <c r="I9" s="1"/>
  <c r="G7"/>
  <c r="I7" s="1"/>
  <c r="H37" i="9"/>
  <c r="I37" s="1"/>
  <c r="G37"/>
  <c r="H35"/>
  <c r="G35"/>
  <c r="H33"/>
  <c r="G33"/>
  <c r="H31"/>
  <c r="G31"/>
  <c r="H30"/>
  <c r="I30" s="1"/>
  <c r="G30"/>
  <c r="H28"/>
  <c r="I28" s="1"/>
  <c r="G28"/>
  <c r="H20"/>
  <c r="I20" s="1"/>
  <c r="G20"/>
  <c r="H17"/>
  <c r="I17" s="1"/>
  <c r="G17"/>
  <c r="I15"/>
  <c r="H15"/>
  <c r="G15"/>
  <c r="I13"/>
  <c r="H13"/>
  <c r="G13"/>
  <c r="I11"/>
  <c r="H11"/>
  <c r="G11"/>
  <c r="I9"/>
  <c r="H9"/>
  <c r="G9"/>
  <c r="I7"/>
  <c r="H7"/>
  <c r="G7"/>
  <c r="F7"/>
  <c r="F8"/>
  <c r="F9"/>
  <c r="F10"/>
  <c r="F11"/>
  <c r="F12"/>
  <c r="F13"/>
  <c r="F14"/>
  <c r="F15"/>
  <c r="F16"/>
  <c r="F17"/>
  <c r="F18"/>
  <c r="F19"/>
  <c r="F20"/>
  <c r="F21"/>
  <c r="F23"/>
  <c r="F24"/>
  <c r="F25"/>
  <c r="F26"/>
  <c r="F27"/>
  <c r="F28"/>
  <c r="F29"/>
  <c r="F30"/>
  <c r="F31"/>
  <c r="F32"/>
  <c r="F33"/>
  <c r="F34"/>
  <c r="F35"/>
  <c r="F36"/>
  <c r="F37"/>
  <c r="F38"/>
  <c r="F6"/>
  <c r="H7" i="10" l="1"/>
  <c r="H9"/>
  <c r="H11"/>
  <c r="H13"/>
  <c r="H15"/>
  <c r="H17"/>
  <c r="I17" s="1"/>
  <c r="I20"/>
  <c r="I28"/>
  <c r="I30"/>
  <c r="I37"/>
  <c r="F11" i="2"/>
  <c r="F20" s="1"/>
  <c r="E20"/>
  <c r="F19"/>
  <c r="E19"/>
  <c r="F18"/>
  <c r="E18"/>
  <c r="E17"/>
  <c r="E16"/>
  <c r="E15"/>
  <c r="E14"/>
  <c r="Q11"/>
  <c r="P11"/>
  <c r="O11"/>
  <c r="N11"/>
  <c r="M11"/>
  <c r="U10"/>
  <c r="Q10"/>
  <c r="P10"/>
  <c r="O10"/>
  <c r="N10"/>
  <c r="M10"/>
  <c r="U9"/>
  <c r="Q9"/>
  <c r="P9"/>
  <c r="O9"/>
  <c r="N9"/>
  <c r="M9"/>
  <c r="Q8"/>
  <c r="P8"/>
  <c r="O8"/>
  <c r="N8"/>
  <c r="M8"/>
  <c r="Q7"/>
  <c r="P7"/>
  <c r="O7"/>
  <c r="N7"/>
  <c r="M7"/>
  <c r="Q6"/>
  <c r="P6"/>
  <c r="O6"/>
  <c r="N6"/>
  <c r="M6"/>
  <c r="Q5"/>
  <c r="P5"/>
  <c r="O5"/>
  <c r="N5"/>
  <c r="M5"/>
  <c r="S4"/>
  <c r="Q4"/>
  <c r="P4"/>
  <c r="O4"/>
  <c r="N4"/>
  <c r="M4"/>
  <c r="U11" l="1"/>
</calcChain>
</file>

<file path=xl/sharedStrings.xml><?xml version="1.0" encoding="utf-8"?>
<sst xmlns="http://schemas.openxmlformats.org/spreadsheetml/2006/main" count="317" uniqueCount="103">
  <si>
    <t>Условия размещения (проживания)</t>
  </si>
  <si>
    <t>1 день</t>
  </si>
  <si>
    <t>10 дней</t>
  </si>
  <si>
    <t>14 дней</t>
  </si>
  <si>
    <t>21 день</t>
  </si>
  <si>
    <t>Номер "Студия" (№18)</t>
  </si>
  <si>
    <t>номер «Люкс» на 2-х человек</t>
  </si>
  <si>
    <t>номер «Люкс» на 1 человека</t>
  </si>
  <si>
    <t>коттедж на 2-х чел</t>
  </si>
  <si>
    <t>коттедж на 1 чел</t>
  </si>
  <si>
    <t>*Санаторий вправе увеличить стоимость путевок в случае резкого изменения стоимости потребительской корзины.</t>
  </si>
  <si>
    <t>Путевка на 1 человека</t>
  </si>
  <si>
    <t>Вид (категория путевки)</t>
  </si>
  <si>
    <t>Номер "Студия" (№16, №17)</t>
  </si>
  <si>
    <t>Путевка на 2 человека</t>
  </si>
  <si>
    <t>Путевка на 3 человека</t>
  </si>
  <si>
    <t>Путевка  "Мать и Дитя" (возраст ребенка от 4 до 12 лет)</t>
  </si>
  <si>
    <t>Без предоставления места, питания, лечения)</t>
  </si>
  <si>
    <t>Путевка на 1 ребенка</t>
  </si>
  <si>
    <t>Питание, лечение</t>
  </si>
  <si>
    <t>Путевка "Мать и Дитя" (возраст ребенка от 4 до 12 лет)</t>
  </si>
  <si>
    <t>Детская путевка (возраст ре-бенка до 3х лет включительно)</t>
  </si>
  <si>
    <t>Дополнительное место в двухместном номере (детское, от 4 до 12 лет)</t>
  </si>
  <si>
    <t>Номер "ЛЮКС стандартный" (двухкомнатный)</t>
  </si>
  <si>
    <t>Номер «ЛЮКС» №38, №48 (однокомнатный)</t>
  </si>
  <si>
    <t>Номер "СУПЕР ЛЮКС" №47 (двухкомнатный)</t>
  </si>
  <si>
    <t xml:space="preserve"> «Индивидуальный коттедж»      (3-х комнатный)</t>
  </si>
  <si>
    <t>Курсовка на 1 человека</t>
  </si>
  <si>
    <t>Одноместный номер                           III категории</t>
  </si>
  <si>
    <t>Одноместный номер                                  II категории</t>
  </si>
  <si>
    <t>Одноместный номер                              II категории ПК</t>
  </si>
  <si>
    <t>Одноместный номер                                I категории (полулюкс)</t>
  </si>
  <si>
    <t xml:space="preserve">                Стоимость по программам</t>
  </si>
  <si>
    <t>Беру,что хочу</t>
  </si>
  <si>
    <t>Оздор.отдых</t>
  </si>
  <si>
    <t>E-mail: orpln@mail.ru     http://lesnov.info</t>
  </si>
  <si>
    <t>Двухместный номер полулюкс, северная сторона, без балкона № 212 - № 214</t>
  </si>
  <si>
    <t>Двухместный номер полулюкс, южня сторона, с балконом № 201 - № 206</t>
  </si>
  <si>
    <t>Диагностическая</t>
  </si>
  <si>
    <t>Тонус,</t>
  </si>
  <si>
    <t>Стандарт,</t>
  </si>
  <si>
    <t>Антистресс</t>
  </si>
  <si>
    <t>Система ценообразовния в ООО "Санаторий "Лесная Новь</t>
  </si>
  <si>
    <t>Завтрак</t>
  </si>
  <si>
    <t>Обед</t>
  </si>
  <si>
    <t>Ужин</t>
  </si>
  <si>
    <t>Проживание</t>
  </si>
  <si>
    <t>Проживание вдвоем на 1 место</t>
  </si>
  <si>
    <t>Лечение</t>
  </si>
  <si>
    <t>Путевка</t>
  </si>
  <si>
    <t>Курсовка (расчет)</t>
  </si>
  <si>
    <t>Двухместное размещение</t>
  </si>
  <si>
    <t>оздоровл.</t>
  </si>
  <si>
    <t>Что хочу</t>
  </si>
  <si>
    <t>Тонус</t>
  </si>
  <si>
    <t>Стандарт</t>
  </si>
  <si>
    <t>Усиленное</t>
  </si>
  <si>
    <t>ПК Сев</t>
  </si>
  <si>
    <t>ПК Юг</t>
  </si>
  <si>
    <t>Одн 3</t>
  </si>
  <si>
    <t>Одн 2</t>
  </si>
  <si>
    <t>Одн 2 ПК</t>
  </si>
  <si>
    <t>Одн 1</t>
  </si>
  <si>
    <t>Люкс</t>
  </si>
  <si>
    <t>Для суточников и в розницу</t>
  </si>
  <si>
    <t>Питание 820 руб</t>
  </si>
  <si>
    <t>завтрак 24%</t>
  </si>
  <si>
    <t xml:space="preserve">обед 47% </t>
  </si>
  <si>
    <t>ужин 29%</t>
  </si>
  <si>
    <t>Лечение 920 руб</t>
  </si>
  <si>
    <t>Для налоговой 1740 руб/сут</t>
  </si>
  <si>
    <t>Релакс</t>
  </si>
  <si>
    <t xml:space="preserve"> Стоимость путевки по программа "Урология", "Женское здоровье"  на 200 руб/день</t>
  </si>
  <si>
    <t xml:space="preserve">**Для детей от 4 до 12 лет (включительно) предоставляется скидка 20%.  </t>
  </si>
  <si>
    <r>
      <t>Отдел реализации путевок:</t>
    </r>
    <r>
      <rPr>
        <b/>
        <sz val="11"/>
        <color indexed="8"/>
        <rFont val="Times New Roman"/>
        <family val="1"/>
        <charset val="204"/>
      </rPr>
      <t xml:space="preserve"> </t>
    </r>
    <r>
      <rPr>
        <b/>
        <sz val="14"/>
        <color indexed="8"/>
        <rFont val="Times New Roman"/>
        <family val="1"/>
        <charset val="204"/>
      </rPr>
      <t>8 8332 44-78-16</t>
    </r>
    <r>
      <rPr>
        <sz val="14"/>
        <color indexed="8"/>
        <rFont val="Times New Roman"/>
        <family val="1"/>
        <charset val="204"/>
      </rPr>
      <t>,</t>
    </r>
    <r>
      <rPr>
        <b/>
        <sz val="14"/>
        <color indexed="8"/>
        <rFont val="Times New Roman"/>
        <family val="1"/>
        <charset val="204"/>
      </rPr>
      <t xml:space="preserve"> 8 800 100-99-12</t>
    </r>
    <r>
      <rPr>
        <sz val="11"/>
        <color indexed="8"/>
        <rFont val="Times New Roman"/>
        <family val="1"/>
        <charset val="204"/>
      </rPr>
      <t xml:space="preserve"> (бесплатный номер)</t>
    </r>
    <r>
      <rPr>
        <sz val="9"/>
        <color indexed="8"/>
        <rFont val="Times New Roman"/>
        <family val="1"/>
        <charset val="204"/>
      </rPr>
      <t>,</t>
    </r>
    <r>
      <rPr>
        <b/>
        <sz val="11"/>
        <color indexed="8"/>
        <rFont val="Times New Roman"/>
        <family val="1"/>
        <charset val="204"/>
      </rPr>
      <t xml:space="preserve"> </t>
    </r>
    <r>
      <rPr>
        <b/>
        <sz val="14"/>
        <color indexed="8"/>
        <rFont val="Times New Roman"/>
        <family val="1"/>
        <charset val="204"/>
      </rPr>
      <t>8 83343 2-36-59, 2-36-60, 2-33-12</t>
    </r>
    <r>
      <rPr>
        <sz val="9"/>
        <color indexed="8"/>
        <rFont val="Times New Roman"/>
        <family val="1"/>
        <charset val="204"/>
      </rPr>
      <t xml:space="preserve">. </t>
    </r>
    <r>
      <rPr>
        <sz val="8"/>
        <color indexed="8"/>
        <rFont val="Times New Roman"/>
        <family val="1"/>
        <charset val="204"/>
      </rPr>
      <t>Телефоны представительств:</t>
    </r>
    <r>
      <rPr>
        <sz val="9"/>
        <color indexed="8"/>
        <rFont val="Times New Roman"/>
        <family val="1"/>
        <charset val="204"/>
      </rPr>
      <t xml:space="preserve"> г.Киров -</t>
    </r>
    <r>
      <rPr>
        <sz val="12"/>
        <color indexed="8"/>
        <rFont val="Times New Roman"/>
        <family val="1"/>
        <charset val="204"/>
      </rPr>
      <t xml:space="preserve"> </t>
    </r>
    <r>
      <rPr>
        <b/>
        <sz val="12"/>
        <color indexed="8"/>
        <rFont val="Times New Roman"/>
        <family val="1"/>
        <charset val="204"/>
      </rPr>
      <t>8 8332 708-144</t>
    </r>
  </si>
  <si>
    <r>
      <t xml:space="preserve">г.Сыктывкар </t>
    </r>
    <r>
      <rPr>
        <b/>
        <sz val="12"/>
        <color indexed="8"/>
        <rFont val="Times New Roman"/>
        <family val="1"/>
        <charset val="204"/>
      </rPr>
      <t>8 8212 32-29-40</t>
    </r>
  </si>
  <si>
    <t xml:space="preserve">Двухместный номер, 3 корпус </t>
  </si>
  <si>
    <t>Двухместный номер, 1 корпус , северная сторона, без балкона</t>
  </si>
  <si>
    <t>Двухместный номер, 1 корпус , южная сторона, с балконом</t>
  </si>
  <si>
    <t xml:space="preserve">     Прейскурант цен на санаторно-курортное лечение в ООО «Санаторий «Лесная Новь»                                   с 09.01.2018 г. по 30.06.2018 г. </t>
  </si>
  <si>
    <t>Питание</t>
  </si>
  <si>
    <t>Проверка</t>
  </si>
  <si>
    <t xml:space="preserve"> цены "Беру, что хочу_шаг№1                           </t>
  </si>
  <si>
    <t xml:space="preserve"> цены "Беру, что хочу_шаг№2                          </t>
  </si>
  <si>
    <t>Одноместный номер  III категории</t>
  </si>
  <si>
    <t>Одноместный номер   II категории</t>
  </si>
  <si>
    <t>Одноместный номер   II категории ПК</t>
  </si>
  <si>
    <t>Одноместный номер  I категории (полулюкс)</t>
  </si>
  <si>
    <r>
      <t>г.Сыктывкар</t>
    </r>
    <r>
      <rPr>
        <sz val="16"/>
        <color indexed="8"/>
        <rFont val="Times New Roman"/>
        <family val="1"/>
        <charset val="204"/>
      </rPr>
      <t xml:space="preserve"> </t>
    </r>
    <r>
      <rPr>
        <b/>
        <sz val="16"/>
        <color indexed="8"/>
        <rFont val="Times New Roman"/>
        <family val="1"/>
        <charset val="204"/>
      </rPr>
      <t>8 8212 400-322</t>
    </r>
  </si>
  <si>
    <r>
      <t>Отдел реализации путевок:</t>
    </r>
    <r>
      <rPr>
        <b/>
        <sz val="16"/>
        <color indexed="8"/>
        <rFont val="Times New Roman"/>
        <family val="1"/>
        <charset val="204"/>
      </rPr>
      <t xml:space="preserve"> </t>
    </r>
    <r>
      <rPr>
        <b/>
        <sz val="14"/>
        <color indexed="8"/>
        <rFont val="Times New Roman"/>
        <family val="1"/>
        <charset val="204"/>
      </rPr>
      <t>8 8332 44-78-16</t>
    </r>
    <r>
      <rPr>
        <sz val="14"/>
        <color indexed="8"/>
        <rFont val="Times New Roman"/>
        <family val="1"/>
        <charset val="204"/>
      </rPr>
      <t>,</t>
    </r>
    <r>
      <rPr>
        <b/>
        <sz val="14"/>
        <color indexed="8"/>
        <rFont val="Times New Roman"/>
        <family val="1"/>
        <charset val="204"/>
      </rPr>
      <t xml:space="preserve"> 8 800 100-99-12</t>
    </r>
    <r>
      <rPr>
        <sz val="11"/>
        <color indexed="8"/>
        <rFont val="Times New Roman"/>
        <family val="1"/>
        <charset val="204"/>
      </rPr>
      <t xml:space="preserve"> (бесплатный номер)</t>
    </r>
    <r>
      <rPr>
        <sz val="9"/>
        <color indexed="8"/>
        <rFont val="Times New Roman"/>
        <family val="1"/>
        <charset val="204"/>
      </rPr>
      <t>,</t>
    </r>
    <r>
      <rPr>
        <b/>
        <sz val="11"/>
        <color indexed="8"/>
        <rFont val="Times New Roman"/>
        <family val="1"/>
        <charset val="204"/>
      </rPr>
      <t xml:space="preserve">   </t>
    </r>
    <r>
      <rPr>
        <b/>
        <sz val="14"/>
        <color indexed="8"/>
        <rFont val="Times New Roman"/>
        <family val="1"/>
        <charset val="204"/>
      </rPr>
      <t>8 83343 2-36-59, 2-36-60, 2-33-12</t>
    </r>
    <r>
      <rPr>
        <sz val="9"/>
        <color indexed="8"/>
        <rFont val="Times New Roman"/>
        <family val="1"/>
        <charset val="204"/>
      </rPr>
      <t xml:space="preserve">. </t>
    </r>
    <r>
      <rPr>
        <sz val="8"/>
        <color indexed="8"/>
        <rFont val="Times New Roman"/>
        <family val="1"/>
        <charset val="204"/>
      </rPr>
      <t>Телефоны представительств:</t>
    </r>
    <r>
      <rPr>
        <sz val="9"/>
        <color indexed="8"/>
        <rFont val="Times New Roman"/>
        <family val="1"/>
        <charset val="204"/>
      </rPr>
      <t xml:space="preserve"> г.Киров -</t>
    </r>
    <r>
      <rPr>
        <sz val="12"/>
        <color indexed="8"/>
        <rFont val="Times New Roman"/>
        <family val="1"/>
        <charset val="204"/>
      </rPr>
      <t xml:space="preserve"> </t>
    </r>
    <r>
      <rPr>
        <b/>
        <sz val="14"/>
        <color indexed="8"/>
        <rFont val="Times New Roman"/>
        <family val="1"/>
        <charset val="204"/>
      </rPr>
      <t>8 8332 708-144</t>
    </r>
  </si>
  <si>
    <t>Детская путевка (возраст ре-бенка до 3х лет включительно)-Без предоставления места, питания, лечения - бесплатно!</t>
  </si>
  <si>
    <t>Путевка на 2-х человек</t>
  </si>
  <si>
    <t>Путевка на 3-х человек</t>
  </si>
  <si>
    <t>номер «Люкс» на 1 чел</t>
  </si>
  <si>
    <t>номер «Люкс» на 2-х ч</t>
  </si>
  <si>
    <t>Двухместный номер полулюкс, южная сторона, с балконом № 201 - № 206</t>
  </si>
  <si>
    <t xml:space="preserve"> «Индивидуальный коттедж» (3-х комнатный)№ 1</t>
  </si>
  <si>
    <t xml:space="preserve"> «Индивидуальный коттедж» (3-х комнатный)№ 2 (новый)</t>
  </si>
  <si>
    <r>
      <t xml:space="preserve">     </t>
    </r>
    <r>
      <rPr>
        <b/>
        <sz val="16"/>
        <color indexed="8"/>
        <rFont val="Times New Roman"/>
        <family val="1"/>
        <charset val="204"/>
      </rPr>
      <t>Прейскурант цен на санаторно-курортное лечение в ООО «Санаторий «Лесная Новь»  с 01.07.2021 г. по 28.12.2021 г.</t>
    </r>
  </si>
  <si>
    <t>Красивая фигура</t>
  </si>
  <si>
    <t>Урология,Женское здоровье</t>
  </si>
  <si>
    <t>Двухместный номер ПК 1 корпус (3-4 этаж) , северная сторона, без балкона</t>
  </si>
  <si>
    <t>Двухместный номер ПК 1 корпус (3-4 этаж) , южная сторона, с балконом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</si>
</sst>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</font>
    <font>
      <sz val="6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3" xfId="0" applyFont="1" applyBorder="1" applyAlignment="1">
      <alignment vertical="center" wrapText="1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3" fontId="2" fillId="0" borderId="7" xfId="0" applyNumberFormat="1" applyFont="1" applyBorder="1"/>
    <xf numFmtId="3" fontId="2" fillId="0" borderId="11" xfId="0" applyNumberFormat="1" applyFont="1" applyBorder="1"/>
    <xf numFmtId="3" fontId="2" fillId="0" borderId="8" xfId="0" applyNumberFormat="1" applyFont="1" applyBorder="1"/>
    <xf numFmtId="3" fontId="2" fillId="0" borderId="10" xfId="0" applyNumberFormat="1" applyFont="1" applyBorder="1"/>
    <xf numFmtId="3" fontId="2" fillId="0" borderId="1" xfId="0" applyNumberFormat="1" applyFont="1" applyBorder="1"/>
    <xf numFmtId="3" fontId="2" fillId="0" borderId="12" xfId="0" applyNumberFormat="1" applyFont="1" applyBorder="1"/>
    <xf numFmtId="3" fontId="2" fillId="0" borderId="9" xfId="0" applyNumberFormat="1" applyFont="1" applyBorder="1"/>
    <xf numFmtId="3" fontId="2" fillId="0" borderId="5" xfId="0" applyNumberFormat="1" applyFont="1" applyBorder="1"/>
    <xf numFmtId="3" fontId="2" fillId="0" borderId="13" xfId="0" applyNumberFormat="1" applyFont="1" applyBorder="1"/>
    <xf numFmtId="3" fontId="2" fillId="0" borderId="4" xfId="0" applyNumberFormat="1" applyFont="1" applyBorder="1"/>
    <xf numFmtId="0" fontId="2" fillId="0" borderId="0" xfId="0" applyFont="1" applyAlignment="1">
      <alignment horizontal="right" wrapText="1"/>
    </xf>
    <xf numFmtId="0" fontId="0" fillId="0" borderId="0" xfId="0" applyAlignment="1"/>
    <xf numFmtId="0" fontId="2" fillId="0" borderId="0" xfId="0" applyFont="1"/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6" fillId="0" borderId="0" xfId="0" applyFont="1"/>
    <xf numFmtId="0" fontId="6" fillId="0" borderId="16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" xfId="0" applyBorder="1"/>
    <xf numFmtId="0" fontId="4" fillId="0" borderId="0" xfId="0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5" fillId="0" borderId="25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/>
    </xf>
    <xf numFmtId="3" fontId="2" fillId="0" borderId="19" xfId="0" applyNumberFormat="1" applyFont="1" applyBorder="1"/>
    <xf numFmtId="3" fontId="2" fillId="0" borderId="30" xfId="0" applyNumberFormat="1" applyFont="1" applyBorder="1"/>
    <xf numFmtId="3" fontId="2" fillId="0" borderId="31" xfId="0" applyNumberFormat="1" applyFont="1" applyBorder="1"/>
    <xf numFmtId="0" fontId="0" fillId="0" borderId="28" xfId="0" applyBorder="1"/>
    <xf numFmtId="0" fontId="0" fillId="0" borderId="0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3" fontId="0" fillId="0" borderId="1" xfId="0" applyNumberFormat="1" applyBorder="1"/>
    <xf numFmtId="3" fontId="2" fillId="0" borderId="38" xfId="0" applyNumberFormat="1" applyFont="1" applyBorder="1"/>
    <xf numFmtId="3" fontId="2" fillId="0" borderId="7" xfId="0" applyNumberFormat="1" applyFont="1" applyFill="1" applyBorder="1"/>
    <xf numFmtId="3" fontId="2" fillId="0" borderId="8" xfId="0" applyNumberFormat="1" applyFont="1" applyFill="1" applyBorder="1"/>
    <xf numFmtId="3" fontId="2" fillId="0" borderId="1" xfId="0" applyNumberFormat="1" applyFont="1" applyFill="1" applyBorder="1"/>
    <xf numFmtId="3" fontId="2" fillId="0" borderId="5" xfId="0" applyNumberFormat="1" applyFont="1" applyFill="1" applyBorder="1"/>
    <xf numFmtId="0" fontId="1" fillId="0" borderId="9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6" fillId="0" borderId="40" xfId="0" applyFont="1" applyBorder="1"/>
    <xf numFmtId="0" fontId="2" fillId="0" borderId="0" xfId="0" applyFont="1" applyAlignment="1">
      <alignment horizontal="left" wrapText="1"/>
    </xf>
    <xf numFmtId="0" fontId="1" fillId="0" borderId="41" xfId="0" applyFont="1" applyBorder="1" applyAlignment="1">
      <alignment horizontal="center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47" xfId="0" applyFont="1" applyBorder="1" applyAlignment="1">
      <alignment wrapText="1"/>
    </xf>
    <xf numFmtId="0" fontId="2" fillId="0" borderId="47" xfId="0" applyFont="1" applyBorder="1" applyAlignment="1">
      <alignment vertical="center" wrapText="1"/>
    </xf>
    <xf numFmtId="0" fontId="2" fillId="0" borderId="42" xfId="0" applyFont="1" applyBorder="1" applyAlignment="1">
      <alignment wrapText="1"/>
    </xf>
    <xf numFmtId="0" fontId="2" fillId="0" borderId="43" xfId="0" applyFont="1" applyBorder="1" applyAlignment="1">
      <alignment horizontal="left" wrapText="1"/>
    </xf>
    <xf numFmtId="0" fontId="2" fillId="0" borderId="43" xfId="0" applyFont="1" applyBorder="1" applyAlignment="1">
      <alignment wrapText="1"/>
    </xf>
    <xf numFmtId="0" fontId="2" fillId="0" borderId="49" xfId="0" applyFont="1" applyBorder="1" applyAlignment="1">
      <alignment wrapText="1"/>
    </xf>
    <xf numFmtId="0" fontId="2" fillId="0" borderId="50" xfId="0" applyFont="1" applyBorder="1" applyAlignment="1">
      <alignment wrapText="1"/>
    </xf>
    <xf numFmtId="0" fontId="2" fillId="0" borderId="48" xfId="0" applyFont="1" applyBorder="1" applyAlignment="1">
      <alignment wrapText="1"/>
    </xf>
    <xf numFmtId="0" fontId="2" fillId="0" borderId="44" xfId="0" applyFont="1" applyBorder="1" applyAlignment="1">
      <alignment wrapText="1"/>
    </xf>
    <xf numFmtId="0" fontId="1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3" fontId="2" fillId="0" borderId="24" xfId="0" applyNumberFormat="1" applyFont="1" applyBorder="1"/>
    <xf numFmtId="3" fontId="2" fillId="0" borderId="18" xfId="0" applyNumberFormat="1" applyFont="1" applyBorder="1"/>
    <xf numFmtId="3" fontId="2" fillId="0" borderId="26" xfId="0" applyNumberFormat="1" applyFont="1" applyBorder="1"/>
    <xf numFmtId="3" fontId="2" fillId="0" borderId="3" xfId="0" applyNumberFormat="1" applyFont="1" applyBorder="1"/>
    <xf numFmtId="3" fontId="2" fillId="2" borderId="24" xfId="0" applyNumberFormat="1" applyFont="1" applyFill="1" applyBorder="1"/>
    <xf numFmtId="3" fontId="2" fillId="2" borderId="7" xfId="0" applyNumberFormat="1" applyFont="1" applyFill="1" applyBorder="1"/>
    <xf numFmtId="3" fontId="2" fillId="2" borderId="11" xfId="0" applyNumberFormat="1" applyFont="1" applyFill="1" applyBorder="1"/>
    <xf numFmtId="0" fontId="2" fillId="0" borderId="47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2" fillId="0" borderId="24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wrapText="1"/>
    </xf>
    <xf numFmtId="0" fontId="2" fillId="0" borderId="1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9" xfId="0" applyBorder="1" applyAlignment="1"/>
    <xf numFmtId="0" fontId="0" fillId="0" borderId="15" xfId="0" applyBorder="1" applyAlignment="1"/>
    <xf numFmtId="0" fontId="1" fillId="0" borderId="3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47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47" xfId="0" applyFont="1" applyBorder="1" applyAlignment="1">
      <alignment vertical="center" wrapText="1"/>
    </xf>
    <xf numFmtId="0" fontId="2" fillId="0" borderId="46" xfId="0" applyFont="1" applyBorder="1" applyAlignment="1">
      <alignment vertical="center" wrapText="1"/>
    </xf>
    <xf numFmtId="0" fontId="2" fillId="0" borderId="45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5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5"/>
  <sheetViews>
    <sheetView view="pageBreakPreview" zoomScaleSheetLayoutView="100" workbookViewId="0">
      <selection activeCell="B22" sqref="B22"/>
    </sheetView>
  </sheetViews>
  <sheetFormatPr defaultRowHeight="15"/>
  <cols>
    <col min="1" max="1" width="31.28515625" style="1" customWidth="1"/>
    <col min="2" max="2" width="32.140625" style="1" customWidth="1"/>
    <col min="3" max="6" width="9.85546875" customWidth="1"/>
  </cols>
  <sheetData>
    <row r="1" spans="1:6" ht="15.75">
      <c r="B1" s="103"/>
      <c r="C1" s="104"/>
      <c r="D1" s="104"/>
      <c r="E1" s="104"/>
      <c r="F1" s="104"/>
    </row>
    <row r="2" spans="1:6" ht="40.5" customHeight="1" thickBot="1">
      <c r="A2" s="97" t="s">
        <v>79</v>
      </c>
      <c r="B2" s="97"/>
      <c r="C2" s="97"/>
      <c r="D2" s="97"/>
      <c r="E2" s="97"/>
      <c r="F2" s="97"/>
    </row>
    <row r="3" spans="1:6" ht="47.25" customHeight="1">
      <c r="A3" s="108" t="s">
        <v>0</v>
      </c>
      <c r="B3" s="106" t="s">
        <v>12</v>
      </c>
      <c r="C3" s="98" t="s">
        <v>32</v>
      </c>
      <c r="D3" s="99"/>
      <c r="E3" s="99"/>
      <c r="F3" s="100"/>
    </row>
    <row r="4" spans="1:6" ht="16.5" hidden="1" customHeight="1" thickBot="1">
      <c r="A4" s="109"/>
      <c r="B4" s="107"/>
      <c r="C4" s="12" t="s">
        <v>1</v>
      </c>
      <c r="D4" s="12" t="s">
        <v>2</v>
      </c>
      <c r="E4" s="12" t="s">
        <v>3</v>
      </c>
      <c r="F4" s="13" t="s">
        <v>4</v>
      </c>
    </row>
    <row r="5" spans="1:6" ht="16.5" customHeight="1">
      <c r="A5" s="29"/>
      <c r="B5" s="30"/>
      <c r="C5" s="31" t="s">
        <v>33</v>
      </c>
      <c r="D5" s="31" t="s">
        <v>34</v>
      </c>
      <c r="E5" s="33" t="s">
        <v>39</v>
      </c>
      <c r="F5" s="35" t="s">
        <v>40</v>
      </c>
    </row>
    <row r="6" spans="1:6" ht="16.5" customHeight="1" thickBot="1">
      <c r="A6" s="29"/>
      <c r="B6" s="30"/>
      <c r="C6" t="s">
        <v>71</v>
      </c>
      <c r="E6" s="32" t="s">
        <v>38</v>
      </c>
      <c r="F6" s="34" t="s">
        <v>41</v>
      </c>
    </row>
    <row r="7" spans="1:6" ht="15.75">
      <c r="A7" s="101" t="s">
        <v>76</v>
      </c>
      <c r="B7" s="14" t="s">
        <v>11</v>
      </c>
      <c r="C7" s="16">
        <v>2000</v>
      </c>
      <c r="D7" s="16">
        <v>1900</v>
      </c>
      <c r="E7" s="16">
        <v>2500</v>
      </c>
      <c r="F7" s="17">
        <v>2820</v>
      </c>
    </row>
    <row r="8" spans="1:6" ht="32.25" customHeight="1" thickBot="1">
      <c r="A8" s="102"/>
      <c r="B8" s="15" t="s">
        <v>20</v>
      </c>
      <c r="C8" s="18">
        <v>3600</v>
      </c>
      <c r="D8" s="18">
        <v>3420</v>
      </c>
      <c r="E8" s="18">
        <v>4500</v>
      </c>
      <c r="F8" s="19">
        <v>5076</v>
      </c>
    </row>
    <row r="9" spans="1:6" ht="15.75">
      <c r="A9" s="101" t="s">
        <v>77</v>
      </c>
      <c r="B9" s="8" t="s">
        <v>11</v>
      </c>
      <c r="C9" s="16">
        <v>2050</v>
      </c>
      <c r="D9" s="16">
        <v>1950</v>
      </c>
      <c r="E9" s="16">
        <v>2550</v>
      </c>
      <c r="F9" s="17">
        <v>2870</v>
      </c>
    </row>
    <row r="10" spans="1:6" ht="32.25" customHeight="1" thickBot="1">
      <c r="A10" s="102"/>
      <c r="B10" s="9" t="s">
        <v>16</v>
      </c>
      <c r="C10" s="18">
        <v>3690</v>
      </c>
      <c r="D10" s="18">
        <v>3510</v>
      </c>
      <c r="E10" s="18">
        <v>4590</v>
      </c>
      <c r="F10" s="19">
        <v>5166</v>
      </c>
    </row>
    <row r="11" spans="1:6" ht="32.25" customHeight="1">
      <c r="A11" s="101" t="s">
        <v>78</v>
      </c>
      <c r="B11" s="8" t="s">
        <v>11</v>
      </c>
      <c r="C11" s="16">
        <v>2100</v>
      </c>
      <c r="D11" s="16">
        <v>2000</v>
      </c>
      <c r="E11" s="16">
        <v>2600</v>
      </c>
      <c r="F11" s="17">
        <v>2920</v>
      </c>
    </row>
    <row r="12" spans="1:6" ht="32.25" customHeight="1" thickBot="1">
      <c r="A12" s="102"/>
      <c r="B12" s="9" t="s">
        <v>16</v>
      </c>
      <c r="C12" s="18">
        <v>3780</v>
      </c>
      <c r="D12" s="18">
        <v>3600</v>
      </c>
      <c r="E12" s="18">
        <v>4680</v>
      </c>
      <c r="F12" s="19">
        <v>5256</v>
      </c>
    </row>
    <row r="13" spans="1:6" ht="32.25" customHeight="1">
      <c r="A13" s="101" t="s">
        <v>36</v>
      </c>
      <c r="B13" s="8" t="s">
        <v>11</v>
      </c>
      <c r="C13" s="16">
        <v>2470</v>
      </c>
      <c r="D13" s="16">
        <v>2370</v>
      </c>
      <c r="E13" s="16">
        <v>2970</v>
      </c>
      <c r="F13" s="17">
        <v>3290</v>
      </c>
    </row>
    <row r="14" spans="1:6" ht="32.25" customHeight="1" thickBot="1">
      <c r="A14" s="102"/>
      <c r="B14" s="9" t="s">
        <v>16</v>
      </c>
      <c r="C14" s="18">
        <v>4446</v>
      </c>
      <c r="D14" s="18">
        <v>4266</v>
      </c>
      <c r="E14" s="18">
        <v>5346</v>
      </c>
      <c r="F14" s="19">
        <v>5922</v>
      </c>
    </row>
    <row r="15" spans="1:6" ht="15.75">
      <c r="A15" s="101" t="s">
        <v>37</v>
      </c>
      <c r="B15" s="8" t="s">
        <v>11</v>
      </c>
      <c r="C15" s="16">
        <v>2570</v>
      </c>
      <c r="D15" s="16">
        <v>2470</v>
      </c>
      <c r="E15" s="16">
        <v>3070</v>
      </c>
      <c r="F15" s="17">
        <v>3390</v>
      </c>
    </row>
    <row r="16" spans="1:6" ht="33" customHeight="1" thickBot="1">
      <c r="A16" s="102"/>
      <c r="B16" s="9" t="s">
        <v>16</v>
      </c>
      <c r="C16" s="18">
        <v>4626</v>
      </c>
      <c r="D16" s="18">
        <v>4446</v>
      </c>
      <c r="E16" s="18">
        <v>5526</v>
      </c>
      <c r="F16" s="19">
        <v>6102</v>
      </c>
    </row>
    <row r="17" spans="1:6" ht="15.75">
      <c r="A17" s="101" t="s">
        <v>13</v>
      </c>
      <c r="B17" s="7" t="s">
        <v>11</v>
      </c>
      <c r="C17" s="16">
        <v>3280</v>
      </c>
      <c r="D17" s="16">
        <v>3180</v>
      </c>
      <c r="E17" s="16">
        <v>3780</v>
      </c>
      <c r="F17" s="17">
        <v>4100</v>
      </c>
    </row>
    <row r="18" spans="1:6" ht="15.75">
      <c r="A18" s="115"/>
      <c r="B18" s="2" t="s">
        <v>14</v>
      </c>
      <c r="C18" s="20">
        <v>4940</v>
      </c>
      <c r="D18" s="20">
        <v>4740</v>
      </c>
      <c r="E18" s="20">
        <v>5940</v>
      </c>
      <c r="F18" s="21">
        <v>6580</v>
      </c>
    </row>
    <row r="19" spans="1:6" ht="16.5" thickBot="1">
      <c r="A19" s="102"/>
      <c r="B19" s="10" t="s">
        <v>15</v>
      </c>
      <c r="C19" s="18">
        <v>6000</v>
      </c>
      <c r="D19" s="18">
        <v>5700</v>
      </c>
      <c r="E19" s="18">
        <v>7500</v>
      </c>
      <c r="F19" s="19">
        <v>8460</v>
      </c>
    </row>
    <row r="20" spans="1:6" ht="15.75">
      <c r="A20" s="101" t="s">
        <v>5</v>
      </c>
      <c r="B20" s="8" t="s">
        <v>11</v>
      </c>
      <c r="C20" s="16">
        <v>3480</v>
      </c>
      <c r="D20" s="16">
        <v>3380</v>
      </c>
      <c r="E20" s="16">
        <v>3980</v>
      </c>
      <c r="F20" s="17">
        <v>4300</v>
      </c>
    </row>
    <row r="21" spans="1:6" ht="15.75">
      <c r="A21" s="115"/>
      <c r="B21" s="2" t="s">
        <v>14</v>
      </c>
      <c r="C21" s="20">
        <v>5140</v>
      </c>
      <c r="D21" s="20">
        <v>4940</v>
      </c>
      <c r="E21" s="20">
        <v>6140</v>
      </c>
      <c r="F21" s="21">
        <v>6780</v>
      </c>
    </row>
    <row r="22" spans="1:6" ht="16.5" thickBot="1">
      <c r="A22" s="102"/>
      <c r="B22" s="10" t="s">
        <v>15</v>
      </c>
      <c r="C22" s="22">
        <v>6510</v>
      </c>
      <c r="D22" s="18">
        <v>6210</v>
      </c>
      <c r="E22" s="18">
        <v>8310</v>
      </c>
      <c r="F22" s="19">
        <v>8970</v>
      </c>
    </row>
    <row r="23" spans="1:6" ht="16.5" thickBot="1">
      <c r="A23" s="4" t="s">
        <v>27</v>
      </c>
      <c r="B23" s="6" t="s">
        <v>19</v>
      </c>
      <c r="C23" s="23"/>
      <c r="D23" s="23"/>
      <c r="E23" s="23"/>
      <c r="F23" s="24">
        <v>1930</v>
      </c>
    </row>
    <row r="24" spans="1:6" ht="33" customHeight="1" thickBot="1">
      <c r="A24" s="4" t="s">
        <v>21</v>
      </c>
      <c r="B24" s="6" t="s">
        <v>17</v>
      </c>
      <c r="C24" s="23"/>
      <c r="D24" s="23"/>
      <c r="E24" s="23"/>
      <c r="F24" s="24"/>
    </row>
    <row r="25" spans="1:6" ht="48" thickBot="1">
      <c r="A25" s="11" t="s">
        <v>22</v>
      </c>
      <c r="B25" s="6" t="s">
        <v>18</v>
      </c>
      <c r="C25" s="23">
        <v>1600</v>
      </c>
      <c r="D25" s="23">
        <v>1520</v>
      </c>
      <c r="E25" s="23">
        <v>2000</v>
      </c>
      <c r="F25" s="24">
        <v>2256</v>
      </c>
    </row>
    <row r="26" spans="1:6" ht="32.25" thickBot="1">
      <c r="A26" s="4" t="s">
        <v>28</v>
      </c>
      <c r="B26" s="6" t="s">
        <v>11</v>
      </c>
      <c r="C26" s="23">
        <v>2610</v>
      </c>
      <c r="D26" s="23">
        <v>2510</v>
      </c>
      <c r="E26" s="23">
        <v>3110</v>
      </c>
      <c r="F26" s="24">
        <v>3430</v>
      </c>
    </row>
    <row r="27" spans="1:6" ht="32.25" thickBot="1">
      <c r="A27" s="3" t="s">
        <v>29</v>
      </c>
      <c r="B27" s="5" t="s">
        <v>11</v>
      </c>
      <c r="C27" s="25">
        <v>2680</v>
      </c>
      <c r="D27" s="23">
        <v>2580</v>
      </c>
      <c r="E27" s="23">
        <v>3180</v>
      </c>
      <c r="F27" s="24">
        <v>3500</v>
      </c>
    </row>
    <row r="28" spans="1:6" ht="15.75">
      <c r="A28" s="101" t="s">
        <v>30</v>
      </c>
      <c r="B28" s="8" t="s">
        <v>11</v>
      </c>
      <c r="C28" s="16">
        <v>2980</v>
      </c>
      <c r="D28" s="16">
        <v>2880</v>
      </c>
      <c r="E28" s="16">
        <v>3480</v>
      </c>
      <c r="F28" s="17">
        <v>3800</v>
      </c>
    </row>
    <row r="29" spans="1:6" ht="16.5" thickBot="1">
      <c r="A29" s="102"/>
      <c r="B29" s="9" t="s">
        <v>14</v>
      </c>
      <c r="C29" s="18">
        <v>4410</v>
      </c>
      <c r="D29" s="18">
        <v>4210</v>
      </c>
      <c r="E29" s="18">
        <v>5410</v>
      </c>
      <c r="F29" s="19">
        <v>6050</v>
      </c>
    </row>
    <row r="30" spans="1:6" ht="15.75">
      <c r="A30" s="101" t="s">
        <v>31</v>
      </c>
      <c r="B30" s="8" t="s">
        <v>11</v>
      </c>
      <c r="C30" s="16">
        <v>3200</v>
      </c>
      <c r="D30" s="16">
        <v>3100</v>
      </c>
      <c r="E30" s="16">
        <v>3700</v>
      </c>
      <c r="F30" s="17">
        <v>4020</v>
      </c>
    </row>
    <row r="31" spans="1:6" ht="16.5" thickBot="1">
      <c r="A31" s="102"/>
      <c r="B31" s="10" t="s">
        <v>14</v>
      </c>
      <c r="C31" s="18">
        <v>4630</v>
      </c>
      <c r="D31" s="18">
        <v>4430</v>
      </c>
      <c r="E31" s="18">
        <v>5630</v>
      </c>
      <c r="F31" s="19">
        <v>6270</v>
      </c>
    </row>
    <row r="32" spans="1:6" ht="15.75">
      <c r="A32" s="111" t="s">
        <v>23</v>
      </c>
      <c r="B32" s="8" t="s">
        <v>6</v>
      </c>
      <c r="C32" s="16">
        <v>5940</v>
      </c>
      <c r="D32" s="16">
        <v>5740</v>
      </c>
      <c r="E32" s="16">
        <v>6940</v>
      </c>
      <c r="F32" s="17">
        <v>7580</v>
      </c>
    </row>
    <row r="33" spans="1:6" ht="16.5" thickBot="1">
      <c r="A33" s="112"/>
      <c r="B33" s="10" t="s">
        <v>7</v>
      </c>
      <c r="C33" s="18">
        <v>5020</v>
      </c>
      <c r="D33" s="18">
        <v>4920</v>
      </c>
      <c r="E33" s="18">
        <v>5520</v>
      </c>
      <c r="F33" s="19">
        <v>5840</v>
      </c>
    </row>
    <row r="34" spans="1:6" ht="15.75">
      <c r="A34" s="111" t="s">
        <v>24</v>
      </c>
      <c r="B34" s="8" t="s">
        <v>14</v>
      </c>
      <c r="C34" s="16">
        <v>5810</v>
      </c>
      <c r="D34" s="16">
        <v>5610</v>
      </c>
      <c r="E34" s="16">
        <v>6810</v>
      </c>
      <c r="F34" s="17">
        <v>7450</v>
      </c>
    </row>
    <row r="35" spans="1:6" ht="16.5" thickBot="1">
      <c r="A35" s="112"/>
      <c r="B35" s="10" t="s">
        <v>11</v>
      </c>
      <c r="C35" s="18">
        <v>4890</v>
      </c>
      <c r="D35" s="18">
        <v>4790</v>
      </c>
      <c r="E35" s="18">
        <v>5390</v>
      </c>
      <c r="F35" s="19">
        <v>5710</v>
      </c>
    </row>
    <row r="36" spans="1:6" ht="15.75">
      <c r="A36" s="111" t="s">
        <v>25</v>
      </c>
      <c r="B36" s="8" t="s">
        <v>14</v>
      </c>
      <c r="C36" s="16">
        <v>6680</v>
      </c>
      <c r="D36" s="16">
        <v>6480</v>
      </c>
      <c r="E36" s="16">
        <v>7680</v>
      </c>
      <c r="F36" s="17">
        <v>8320</v>
      </c>
    </row>
    <row r="37" spans="1:6" ht="16.5" thickBot="1">
      <c r="A37" s="112"/>
      <c r="B37" s="10" t="s">
        <v>11</v>
      </c>
      <c r="C37" s="18">
        <v>5760</v>
      </c>
      <c r="D37" s="18">
        <v>5660</v>
      </c>
      <c r="E37" s="18">
        <v>6260</v>
      </c>
      <c r="F37" s="19">
        <v>6580</v>
      </c>
    </row>
    <row r="38" spans="1:6" ht="16.5" thickBot="1">
      <c r="A38" s="111" t="s">
        <v>26</v>
      </c>
      <c r="B38" s="8" t="s">
        <v>8</v>
      </c>
      <c r="C38" s="20">
        <v>5140</v>
      </c>
      <c r="D38" s="20">
        <v>4940</v>
      </c>
      <c r="E38" s="20">
        <v>6140</v>
      </c>
      <c r="F38" s="21">
        <v>6780</v>
      </c>
    </row>
    <row r="39" spans="1:6" ht="16.5" thickBot="1">
      <c r="A39" s="114"/>
      <c r="B39" s="9" t="s">
        <v>9</v>
      </c>
      <c r="C39" s="16">
        <v>3200</v>
      </c>
      <c r="D39" s="16">
        <v>3100</v>
      </c>
      <c r="E39" s="16">
        <v>3700</v>
      </c>
      <c r="F39" s="17">
        <v>4020</v>
      </c>
    </row>
    <row r="40" spans="1:6" ht="16.5" customHeight="1">
      <c r="A40" s="113" t="s">
        <v>10</v>
      </c>
      <c r="B40" s="113"/>
      <c r="C40" s="113"/>
      <c r="D40" s="113"/>
      <c r="E40" s="113"/>
      <c r="F40" s="113"/>
    </row>
    <row r="41" spans="1:6" ht="16.5" customHeight="1">
      <c r="A41" t="s">
        <v>72</v>
      </c>
      <c r="B41" s="38"/>
      <c r="C41" s="38"/>
      <c r="D41" s="38"/>
      <c r="E41" s="38"/>
      <c r="F41" s="38"/>
    </row>
    <row r="42" spans="1:6" ht="15" customHeight="1">
      <c r="A42" t="s">
        <v>73</v>
      </c>
      <c r="B42" s="41"/>
      <c r="C42" s="40"/>
      <c r="D42" s="40"/>
      <c r="E42" s="40"/>
      <c r="F42" s="40"/>
    </row>
    <row r="43" spans="1:6" ht="7.5" customHeight="1">
      <c r="A43" s="39"/>
      <c r="C43" s="27"/>
      <c r="D43" s="27"/>
      <c r="E43" s="27"/>
      <c r="F43" s="27"/>
    </row>
    <row r="44" spans="1:6" ht="51" customHeight="1">
      <c r="A44" s="110" t="s">
        <v>74</v>
      </c>
      <c r="B44" s="105"/>
      <c r="C44" s="105" t="s">
        <v>35</v>
      </c>
      <c r="D44" s="105"/>
      <c r="E44" s="105"/>
      <c r="F44" s="105"/>
    </row>
    <row r="45" spans="1:6" ht="18" customHeight="1">
      <c r="A45" s="26" t="s">
        <v>75</v>
      </c>
      <c r="E45" s="28"/>
    </row>
  </sheetData>
  <mergeCells count="21">
    <mergeCell ref="C44:F44"/>
    <mergeCell ref="B3:B4"/>
    <mergeCell ref="A3:A4"/>
    <mergeCell ref="A44:B44"/>
    <mergeCell ref="A13:A14"/>
    <mergeCell ref="A36:A37"/>
    <mergeCell ref="A34:A35"/>
    <mergeCell ref="A32:A33"/>
    <mergeCell ref="A15:A16"/>
    <mergeCell ref="A40:F40"/>
    <mergeCell ref="A38:A39"/>
    <mergeCell ref="A30:A31"/>
    <mergeCell ref="A28:A29"/>
    <mergeCell ref="A17:A19"/>
    <mergeCell ref="A20:A22"/>
    <mergeCell ref="A2:F2"/>
    <mergeCell ref="C3:F3"/>
    <mergeCell ref="A11:A12"/>
    <mergeCell ref="B1:F1"/>
    <mergeCell ref="A7:A8"/>
    <mergeCell ref="A9:A10"/>
  </mergeCells>
  <phoneticPr fontId="7" type="noConversion"/>
  <printOptions verticalCentered="1"/>
  <pageMargins left="0.23622047244094491" right="0.23622047244094491" top="0" bottom="0" header="0" footer="0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6"/>
  <sheetViews>
    <sheetView workbookViewId="0">
      <selection activeCell="J4" sqref="J4"/>
    </sheetView>
  </sheetViews>
  <sheetFormatPr defaultRowHeight="15"/>
  <sheetData>
    <row r="1" spans="1:21">
      <c r="A1" t="s">
        <v>42</v>
      </c>
    </row>
    <row r="2" spans="1:21">
      <c r="B2" s="116" t="s">
        <v>43</v>
      </c>
      <c r="C2" s="116" t="s">
        <v>44</v>
      </c>
      <c r="D2" s="116" t="s">
        <v>45</v>
      </c>
      <c r="E2" s="118" t="s">
        <v>46</v>
      </c>
      <c r="F2" s="118" t="s">
        <v>47</v>
      </c>
      <c r="G2" s="116" t="s">
        <v>48</v>
      </c>
      <c r="H2" s="116"/>
      <c r="I2" s="116"/>
      <c r="J2" s="116"/>
      <c r="K2" s="116"/>
      <c r="M2" s="116" t="s">
        <v>49</v>
      </c>
      <c r="N2" s="116"/>
      <c r="O2" s="116"/>
      <c r="P2" s="116"/>
      <c r="Q2" s="116"/>
      <c r="S2" s="122" t="s">
        <v>50</v>
      </c>
      <c r="U2" s="120" t="s">
        <v>51</v>
      </c>
    </row>
    <row r="3" spans="1:21">
      <c r="B3" s="117"/>
      <c r="C3" s="117"/>
      <c r="D3" s="117"/>
      <c r="E3" s="119"/>
      <c r="F3" s="119"/>
      <c r="G3" s="36" t="s">
        <v>52</v>
      </c>
      <c r="H3" s="36" t="s">
        <v>53</v>
      </c>
      <c r="I3" s="36" t="s">
        <v>54</v>
      </c>
      <c r="J3" s="36" t="s">
        <v>55</v>
      </c>
      <c r="K3" s="36" t="s">
        <v>56</v>
      </c>
      <c r="M3" s="36" t="s">
        <v>52</v>
      </c>
      <c r="N3" s="36" t="s">
        <v>53</v>
      </c>
      <c r="O3" s="36" t="s">
        <v>54</v>
      </c>
      <c r="P3" s="36" t="s">
        <v>55</v>
      </c>
      <c r="Q3" s="36" t="s">
        <v>56</v>
      </c>
      <c r="S3" s="123"/>
      <c r="U3" s="121"/>
    </row>
    <row r="4" spans="1:21">
      <c r="A4" s="37" t="s">
        <v>55</v>
      </c>
      <c r="B4" s="37">
        <v>200</v>
      </c>
      <c r="C4" s="37">
        <v>380</v>
      </c>
      <c r="D4" s="37">
        <v>240</v>
      </c>
      <c r="E4" s="37">
        <v>1080</v>
      </c>
      <c r="F4" s="37"/>
      <c r="G4" s="37">
        <v>0</v>
      </c>
      <c r="H4" s="37">
        <v>100</v>
      </c>
      <c r="I4" s="37">
        <v>600</v>
      </c>
      <c r="J4" s="37">
        <v>920</v>
      </c>
      <c r="K4" s="37">
        <v>1070</v>
      </c>
      <c r="L4" s="37"/>
      <c r="M4" s="37">
        <f>SUM($B4:$E4,G4)</f>
        <v>1900</v>
      </c>
      <c r="N4" s="37">
        <f t="shared" ref="N4:Q11" si="0">SUM($B4:$E4,H4)</f>
        <v>2000</v>
      </c>
      <c r="O4" s="37">
        <f t="shared" si="0"/>
        <v>2500</v>
      </c>
      <c r="P4" s="37">
        <f t="shared" si="0"/>
        <v>2820</v>
      </c>
      <c r="Q4" s="37">
        <f t="shared" si="0"/>
        <v>2970</v>
      </c>
      <c r="R4" s="37"/>
      <c r="S4" s="37">
        <f>J4+B4+C4+D4</f>
        <v>1740</v>
      </c>
      <c r="T4" s="37"/>
      <c r="U4" s="37"/>
    </row>
    <row r="5" spans="1:21">
      <c r="A5" s="37" t="s">
        <v>57</v>
      </c>
      <c r="B5" s="37">
        <v>200</v>
      </c>
      <c r="C5" s="37">
        <v>380</v>
      </c>
      <c r="D5" s="37">
        <v>240</v>
      </c>
      <c r="E5" s="37">
        <v>1250</v>
      </c>
      <c r="F5" s="37"/>
      <c r="G5" s="37">
        <v>0</v>
      </c>
      <c r="H5" s="37">
        <v>100</v>
      </c>
      <c r="I5" s="37">
        <v>600</v>
      </c>
      <c r="J5" s="37">
        <v>920</v>
      </c>
      <c r="K5" s="37">
        <v>1070</v>
      </c>
      <c r="L5" s="37"/>
      <c r="M5" s="37">
        <f t="shared" ref="M5:M11" si="1">SUM($B5:$E5,G5)</f>
        <v>2070</v>
      </c>
      <c r="N5" s="37">
        <f t="shared" si="0"/>
        <v>2170</v>
      </c>
      <c r="O5" s="37">
        <f t="shared" si="0"/>
        <v>2670</v>
      </c>
      <c r="P5" s="37">
        <f t="shared" si="0"/>
        <v>2990</v>
      </c>
      <c r="Q5" s="37">
        <f t="shared" si="0"/>
        <v>3140</v>
      </c>
      <c r="R5" s="37"/>
      <c r="S5" s="37"/>
      <c r="T5" s="37"/>
      <c r="U5" s="37"/>
    </row>
    <row r="6" spans="1:21">
      <c r="A6" s="37" t="s">
        <v>58</v>
      </c>
      <c r="B6" s="37">
        <v>200</v>
      </c>
      <c r="C6" s="37">
        <v>380</v>
      </c>
      <c r="D6" s="37">
        <v>240</v>
      </c>
      <c r="E6" s="37">
        <v>1350</v>
      </c>
      <c r="F6" s="37"/>
      <c r="G6" s="37">
        <v>0</v>
      </c>
      <c r="H6" s="37">
        <v>100</v>
      </c>
      <c r="I6" s="37">
        <v>600</v>
      </c>
      <c r="J6" s="37">
        <v>920</v>
      </c>
      <c r="K6" s="37">
        <v>1070</v>
      </c>
      <c r="L6" s="37"/>
      <c r="M6" s="37">
        <f t="shared" si="1"/>
        <v>2170</v>
      </c>
      <c r="N6" s="37">
        <f t="shared" si="0"/>
        <v>2270</v>
      </c>
      <c r="O6" s="37">
        <f t="shared" si="0"/>
        <v>2770</v>
      </c>
      <c r="P6" s="37">
        <f t="shared" si="0"/>
        <v>3090</v>
      </c>
      <c r="Q6" s="37">
        <f t="shared" si="0"/>
        <v>3240</v>
      </c>
      <c r="R6" s="37"/>
      <c r="S6" s="37"/>
      <c r="T6" s="37"/>
      <c r="U6" s="37"/>
    </row>
    <row r="7" spans="1:21">
      <c r="A7" s="37" t="s">
        <v>59</v>
      </c>
      <c r="B7" s="37">
        <v>200</v>
      </c>
      <c r="C7" s="37">
        <v>380</v>
      </c>
      <c r="D7" s="37">
        <v>240</v>
      </c>
      <c r="E7" s="37"/>
      <c r="F7" s="37"/>
      <c r="G7" s="37">
        <v>0</v>
      </c>
      <c r="H7" s="37">
        <v>100</v>
      </c>
      <c r="I7" s="37">
        <v>600</v>
      </c>
      <c r="J7" s="37">
        <v>920</v>
      </c>
      <c r="K7" s="37">
        <v>1070</v>
      </c>
      <c r="L7" s="37"/>
      <c r="M7" s="37">
        <f t="shared" si="1"/>
        <v>820</v>
      </c>
      <c r="N7" s="37">
        <f t="shared" si="0"/>
        <v>920</v>
      </c>
      <c r="O7" s="37">
        <f t="shared" si="0"/>
        <v>1420</v>
      </c>
      <c r="P7" s="37">
        <f t="shared" si="0"/>
        <v>1740</v>
      </c>
      <c r="Q7" s="37">
        <f t="shared" si="0"/>
        <v>1890</v>
      </c>
      <c r="R7" s="37"/>
      <c r="S7" s="37"/>
      <c r="T7" s="37"/>
      <c r="U7" s="37"/>
    </row>
    <row r="8" spans="1:21">
      <c r="A8" s="37" t="s">
        <v>60</v>
      </c>
      <c r="B8" s="37">
        <v>200</v>
      </c>
      <c r="C8" s="37">
        <v>380</v>
      </c>
      <c r="D8" s="37">
        <v>240</v>
      </c>
      <c r="E8" s="37"/>
      <c r="F8" s="37"/>
      <c r="G8" s="37">
        <v>0</v>
      </c>
      <c r="H8" s="37">
        <v>100</v>
      </c>
      <c r="I8" s="37">
        <v>600</v>
      </c>
      <c r="J8" s="37">
        <v>920</v>
      </c>
      <c r="K8" s="37">
        <v>1070</v>
      </c>
      <c r="L8" s="37"/>
      <c r="M8" s="37">
        <f t="shared" si="1"/>
        <v>820</v>
      </c>
      <c r="N8" s="37">
        <f t="shared" si="0"/>
        <v>920</v>
      </c>
      <c r="O8" s="37">
        <f t="shared" si="0"/>
        <v>1420</v>
      </c>
      <c r="P8" s="37">
        <f t="shared" si="0"/>
        <v>1740</v>
      </c>
      <c r="Q8" s="37">
        <f t="shared" si="0"/>
        <v>1890</v>
      </c>
      <c r="R8" s="37"/>
      <c r="S8" s="37"/>
      <c r="T8" s="37"/>
      <c r="U8" s="37"/>
    </row>
    <row r="9" spans="1:21">
      <c r="A9" s="37" t="s">
        <v>61</v>
      </c>
      <c r="B9" s="37">
        <v>200</v>
      </c>
      <c r="C9" s="37">
        <v>380</v>
      </c>
      <c r="D9" s="37">
        <v>240</v>
      </c>
      <c r="E9" s="37"/>
      <c r="F9" s="37">
        <v>1300</v>
      </c>
      <c r="G9" s="37">
        <v>0</v>
      </c>
      <c r="H9" s="37">
        <v>100</v>
      </c>
      <c r="I9" s="37">
        <v>600</v>
      </c>
      <c r="J9" s="37">
        <v>920</v>
      </c>
      <c r="K9" s="37">
        <v>1070</v>
      </c>
      <c r="L9" s="37"/>
      <c r="M9" s="37">
        <f t="shared" si="1"/>
        <v>820</v>
      </c>
      <c r="N9" s="37">
        <f t="shared" si="0"/>
        <v>920</v>
      </c>
      <c r="O9" s="37">
        <f t="shared" si="0"/>
        <v>1420</v>
      </c>
      <c r="P9" s="37">
        <f t="shared" si="0"/>
        <v>1740</v>
      </c>
      <c r="Q9" s="37">
        <f t="shared" si="0"/>
        <v>1890</v>
      </c>
      <c r="R9" s="37"/>
      <c r="S9" s="37"/>
      <c r="T9" s="37"/>
      <c r="U9" s="37">
        <f>(B9+C9+D9+F9+J9)*2</f>
        <v>6080</v>
      </c>
    </row>
    <row r="10" spans="1:21">
      <c r="A10" s="37" t="s">
        <v>62</v>
      </c>
      <c r="B10" s="37">
        <v>200</v>
      </c>
      <c r="C10" s="37">
        <v>380</v>
      </c>
      <c r="D10" s="37">
        <v>240</v>
      </c>
      <c r="E10" s="37"/>
      <c r="F10" s="37">
        <v>1400</v>
      </c>
      <c r="G10" s="37">
        <v>0</v>
      </c>
      <c r="H10" s="37">
        <v>100</v>
      </c>
      <c r="I10" s="37">
        <v>600</v>
      </c>
      <c r="J10" s="37">
        <v>920</v>
      </c>
      <c r="K10" s="37">
        <v>1070</v>
      </c>
      <c r="L10" s="37"/>
      <c r="M10" s="37">
        <f t="shared" si="1"/>
        <v>820</v>
      </c>
      <c r="N10" s="37">
        <f t="shared" si="0"/>
        <v>920</v>
      </c>
      <c r="O10" s="37">
        <f t="shared" si="0"/>
        <v>1420</v>
      </c>
      <c r="P10" s="37">
        <f t="shared" si="0"/>
        <v>1740</v>
      </c>
      <c r="Q10" s="37">
        <f t="shared" si="0"/>
        <v>1890</v>
      </c>
      <c r="R10" s="37"/>
      <c r="S10" s="37"/>
      <c r="T10" s="37"/>
      <c r="U10" s="37">
        <f>(B10+C10+D10+F10+J10)*2</f>
        <v>6280</v>
      </c>
    </row>
    <row r="11" spans="1:21">
      <c r="A11" s="37" t="s">
        <v>63</v>
      </c>
      <c r="B11" s="37">
        <v>200</v>
      </c>
      <c r="C11" s="37">
        <v>380</v>
      </c>
      <c r="D11" s="37">
        <v>240</v>
      </c>
      <c r="E11" s="37"/>
      <c r="F11" s="37">
        <f>E10-145-10</f>
        <v>-155</v>
      </c>
      <c r="G11" s="37">
        <v>0</v>
      </c>
      <c r="H11" s="37">
        <v>100</v>
      </c>
      <c r="I11" s="37">
        <v>600</v>
      </c>
      <c r="J11" s="37">
        <v>920</v>
      </c>
      <c r="K11" s="37">
        <v>1070</v>
      </c>
      <c r="L11" s="37"/>
      <c r="M11" s="37">
        <f t="shared" si="1"/>
        <v>820</v>
      </c>
      <c r="N11" s="37">
        <f t="shared" si="0"/>
        <v>920</v>
      </c>
      <c r="O11" s="37">
        <f t="shared" si="0"/>
        <v>1420</v>
      </c>
      <c r="P11" s="37">
        <f t="shared" si="0"/>
        <v>1740</v>
      </c>
      <c r="Q11" s="37">
        <f t="shared" si="0"/>
        <v>1890</v>
      </c>
      <c r="R11" s="37"/>
      <c r="S11" s="37"/>
      <c r="T11" s="37"/>
      <c r="U11" s="37">
        <f>(B11+C11+D11+F11+J11)*2</f>
        <v>3170</v>
      </c>
    </row>
    <row r="12" spans="1:21">
      <c r="A12" s="37" t="s">
        <v>64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</row>
    <row r="13" spans="1:21">
      <c r="A13" s="37" t="s">
        <v>55</v>
      </c>
      <c r="B13" s="37">
        <v>200</v>
      </c>
      <c r="C13" s="37">
        <v>400</v>
      </c>
      <c r="D13" s="37">
        <v>250</v>
      </c>
      <c r="E13" s="37">
        <v>1250</v>
      </c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>
        <v>1650</v>
      </c>
      <c r="T13" s="37"/>
      <c r="U13" s="37"/>
    </row>
    <row r="14" spans="1:21">
      <c r="A14" s="37" t="s">
        <v>57</v>
      </c>
      <c r="B14" s="37">
        <v>200</v>
      </c>
      <c r="C14" s="37">
        <v>400</v>
      </c>
      <c r="D14" s="37">
        <v>250</v>
      </c>
      <c r="E14" s="37">
        <f>ROUND(E$13*(E5/E$4),-1)</f>
        <v>1450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</row>
    <row r="15" spans="1:21">
      <c r="A15" s="37" t="s">
        <v>58</v>
      </c>
      <c r="B15" s="37">
        <v>200</v>
      </c>
      <c r="C15" s="37">
        <v>400</v>
      </c>
      <c r="D15" s="37">
        <v>250</v>
      </c>
      <c r="E15" s="37">
        <f t="shared" ref="E15:E20" si="2">ROUND(E$13*(E6/E$4),-1)</f>
        <v>1560</v>
      </c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</row>
    <row r="16" spans="1:21">
      <c r="A16" s="37" t="s">
        <v>59</v>
      </c>
      <c r="B16" s="37">
        <v>200</v>
      </c>
      <c r="C16" s="37">
        <v>400</v>
      </c>
      <c r="D16" s="37">
        <v>250</v>
      </c>
      <c r="E16" s="37">
        <f t="shared" si="2"/>
        <v>0</v>
      </c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</row>
    <row r="17" spans="1:21">
      <c r="A17" s="37" t="s">
        <v>60</v>
      </c>
      <c r="B17" s="37">
        <v>200</v>
      </c>
      <c r="C17" s="37">
        <v>400</v>
      </c>
      <c r="D17" s="37">
        <v>250</v>
      </c>
      <c r="E17" s="37">
        <f t="shared" si="2"/>
        <v>0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1:21">
      <c r="A18" s="37" t="s">
        <v>61</v>
      </c>
      <c r="B18" s="37">
        <v>200</v>
      </c>
      <c r="C18" s="37">
        <v>400</v>
      </c>
      <c r="D18" s="37">
        <v>250</v>
      </c>
      <c r="E18" s="37">
        <f t="shared" si="2"/>
        <v>0</v>
      </c>
      <c r="F18" s="37">
        <f>ROUND(E$13*(F9/E$4),-1)</f>
        <v>1500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</row>
    <row r="19" spans="1:21">
      <c r="A19" s="37" t="s">
        <v>62</v>
      </c>
      <c r="B19" s="37">
        <v>200</v>
      </c>
      <c r="C19" s="37">
        <v>400</v>
      </c>
      <c r="D19" s="37">
        <v>250</v>
      </c>
      <c r="E19" s="37">
        <f t="shared" si="2"/>
        <v>0</v>
      </c>
      <c r="F19" s="37">
        <f>ROUND(E$13*(F10/E$4),-1)</f>
        <v>1620</v>
      </c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</row>
    <row r="20" spans="1:21">
      <c r="A20" s="37" t="s">
        <v>63</v>
      </c>
      <c r="B20" s="37">
        <v>200</v>
      </c>
      <c r="C20" s="37">
        <v>400</v>
      </c>
      <c r="D20" s="37">
        <v>250</v>
      </c>
      <c r="E20" s="37">
        <f t="shared" si="2"/>
        <v>0</v>
      </c>
      <c r="F20" s="37">
        <f>ROUND(E$13*(F11/E$4),-1)</f>
        <v>-180</v>
      </c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</row>
    <row r="23" spans="1:21">
      <c r="B23" t="s">
        <v>65</v>
      </c>
      <c r="E23" t="s">
        <v>69</v>
      </c>
      <c r="G23" t="s">
        <v>70</v>
      </c>
    </row>
    <row r="24" spans="1:21">
      <c r="B24" t="s">
        <v>66</v>
      </c>
      <c r="D24">
        <v>200</v>
      </c>
    </row>
    <row r="25" spans="1:21">
      <c r="B25" t="s">
        <v>67</v>
      </c>
      <c r="D25">
        <v>380</v>
      </c>
    </row>
    <row r="26" spans="1:21">
      <c r="B26" t="s">
        <v>68</v>
      </c>
      <c r="D26">
        <v>240</v>
      </c>
    </row>
  </sheetData>
  <mergeCells count="9">
    <mergeCell ref="B2:B3"/>
    <mergeCell ref="C2:C3"/>
    <mergeCell ref="D2:D3"/>
    <mergeCell ref="E2:E3"/>
    <mergeCell ref="U2:U3"/>
    <mergeCell ref="F2:F3"/>
    <mergeCell ref="G2:K2"/>
    <mergeCell ref="M2:Q2"/>
    <mergeCell ref="S2:S3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view="pageBreakPreview" zoomScaleSheetLayoutView="100" workbookViewId="0">
      <selection activeCell="G24" sqref="G24"/>
    </sheetView>
  </sheetViews>
  <sheetFormatPr defaultRowHeight="15"/>
  <cols>
    <col min="1" max="1" width="31.28515625" style="1" customWidth="1"/>
    <col min="2" max="2" width="32.140625" style="1" customWidth="1"/>
    <col min="3" max="3" width="11.28515625" customWidth="1"/>
    <col min="4" max="6" width="9.85546875" customWidth="1"/>
    <col min="9" max="9" width="11.140625" bestFit="1" customWidth="1"/>
  </cols>
  <sheetData>
    <row r="1" spans="1:9" ht="15.75">
      <c r="B1" s="103"/>
      <c r="C1" s="104"/>
      <c r="D1" s="104"/>
      <c r="E1" s="104"/>
      <c r="F1" s="104"/>
    </row>
    <row r="2" spans="1:9" ht="40.5" customHeight="1" thickBot="1">
      <c r="A2" s="97" t="s">
        <v>82</v>
      </c>
      <c r="B2" s="97"/>
      <c r="C2" s="97"/>
      <c r="D2" s="97"/>
      <c r="E2" s="97"/>
      <c r="F2" s="97"/>
    </row>
    <row r="3" spans="1:9" ht="47.25" customHeight="1">
      <c r="A3" s="127" t="s">
        <v>0</v>
      </c>
      <c r="B3" s="106" t="s">
        <v>12</v>
      </c>
      <c r="C3" s="129" t="s">
        <v>33</v>
      </c>
      <c r="D3" s="130"/>
      <c r="E3" s="130"/>
      <c r="F3" s="130"/>
      <c r="G3" s="124" t="s">
        <v>81</v>
      </c>
      <c r="H3" s="125"/>
      <c r="I3" s="126"/>
    </row>
    <row r="4" spans="1:9" ht="16.5" customHeight="1" thickBot="1">
      <c r="A4" s="128"/>
      <c r="B4" s="107"/>
      <c r="C4" s="43" t="s">
        <v>33</v>
      </c>
      <c r="D4" s="43" t="s">
        <v>48</v>
      </c>
      <c r="E4" s="44" t="s">
        <v>80</v>
      </c>
      <c r="F4" s="48" t="s">
        <v>46</v>
      </c>
      <c r="G4" s="52"/>
      <c r="H4" s="53"/>
      <c r="I4" s="54"/>
    </row>
    <row r="5" spans="1:9" ht="16.5" customHeight="1" thickBot="1">
      <c r="A5" s="29">
        <v>1</v>
      </c>
      <c r="B5" s="30">
        <v>2</v>
      </c>
      <c r="C5" s="29">
        <v>3</v>
      </c>
      <c r="D5" s="30">
        <v>4</v>
      </c>
      <c r="E5" s="29">
        <v>5</v>
      </c>
      <c r="F5" s="45">
        <v>6</v>
      </c>
      <c r="G5" s="46">
        <v>7</v>
      </c>
      <c r="H5" s="47">
        <v>8</v>
      </c>
      <c r="I5" s="47">
        <v>9</v>
      </c>
    </row>
    <row r="6" spans="1:9" ht="15.75">
      <c r="A6" s="101" t="s">
        <v>76</v>
      </c>
      <c r="B6" s="14" t="s">
        <v>11</v>
      </c>
      <c r="C6" s="16">
        <v>2000</v>
      </c>
      <c r="D6" s="16">
        <v>100</v>
      </c>
      <c r="E6" s="16">
        <v>820</v>
      </c>
      <c r="F6" s="49">
        <f>C6-D6-E6</f>
        <v>1080</v>
      </c>
      <c r="G6" s="52"/>
      <c r="H6" s="53"/>
      <c r="I6" s="54"/>
    </row>
    <row r="7" spans="1:9" ht="32.25" customHeight="1" thickBot="1">
      <c r="A7" s="102"/>
      <c r="B7" s="15" t="s">
        <v>20</v>
      </c>
      <c r="C7" s="18">
        <v>3600</v>
      </c>
      <c r="D7" s="18">
        <v>180</v>
      </c>
      <c r="E7" s="18">
        <v>1476</v>
      </c>
      <c r="F7" s="50">
        <f t="shared" ref="F7:F38" si="0">C7-D7-E7</f>
        <v>1944</v>
      </c>
      <c r="G7" s="59">
        <f>F6</f>
        <v>1080</v>
      </c>
      <c r="H7" s="20">
        <f>F7-G7</f>
        <v>864</v>
      </c>
      <c r="I7" s="21">
        <f>(G7-G7*20%)</f>
        <v>864</v>
      </c>
    </row>
    <row r="8" spans="1:9" ht="15.75">
      <c r="A8" s="101" t="s">
        <v>77</v>
      </c>
      <c r="B8" s="8" t="s">
        <v>11</v>
      </c>
      <c r="C8" s="16">
        <v>2050</v>
      </c>
      <c r="D8" s="16">
        <v>100</v>
      </c>
      <c r="E8" s="16">
        <v>820</v>
      </c>
      <c r="F8" s="49">
        <f t="shared" si="0"/>
        <v>1130</v>
      </c>
      <c r="G8" s="52"/>
      <c r="H8" s="53"/>
      <c r="I8" s="54"/>
    </row>
    <row r="9" spans="1:9" ht="32.25" customHeight="1" thickBot="1">
      <c r="A9" s="102"/>
      <c r="B9" s="9" t="s">
        <v>16</v>
      </c>
      <c r="C9" s="18">
        <v>3690</v>
      </c>
      <c r="D9" s="18">
        <v>180</v>
      </c>
      <c r="E9" s="18">
        <v>1476</v>
      </c>
      <c r="F9" s="50">
        <f t="shared" si="0"/>
        <v>2034</v>
      </c>
      <c r="G9" s="59">
        <f>F8</f>
        <v>1130</v>
      </c>
      <c r="H9" s="20">
        <f>F9-G9</f>
        <v>904</v>
      </c>
      <c r="I9" s="21">
        <f>(G9-G9*20%)</f>
        <v>904</v>
      </c>
    </row>
    <row r="10" spans="1:9" ht="32.25" customHeight="1">
      <c r="A10" s="101" t="s">
        <v>78</v>
      </c>
      <c r="B10" s="8" t="s">
        <v>11</v>
      </c>
      <c r="C10" s="16">
        <v>2100</v>
      </c>
      <c r="D10" s="16">
        <v>100</v>
      </c>
      <c r="E10" s="16">
        <v>820</v>
      </c>
      <c r="F10" s="49">
        <f t="shared" si="0"/>
        <v>1180</v>
      </c>
      <c r="G10" s="52"/>
      <c r="H10" s="53"/>
      <c r="I10" s="54"/>
    </row>
    <row r="11" spans="1:9" ht="32.25" customHeight="1" thickBot="1">
      <c r="A11" s="102"/>
      <c r="B11" s="9" t="s">
        <v>16</v>
      </c>
      <c r="C11" s="18">
        <v>3780</v>
      </c>
      <c r="D11" s="18">
        <v>180</v>
      </c>
      <c r="E11" s="18">
        <v>1476</v>
      </c>
      <c r="F11" s="50">
        <f t="shared" si="0"/>
        <v>2124</v>
      </c>
      <c r="G11" s="59">
        <f>F10</f>
        <v>1180</v>
      </c>
      <c r="H11" s="20">
        <f>F11-G11</f>
        <v>944</v>
      </c>
      <c r="I11" s="21">
        <f>(G11-G11*20%)</f>
        <v>944</v>
      </c>
    </row>
    <row r="12" spans="1:9" ht="32.25" customHeight="1">
      <c r="A12" s="101" t="s">
        <v>36</v>
      </c>
      <c r="B12" s="8" t="s">
        <v>11</v>
      </c>
      <c r="C12" s="16">
        <v>2470</v>
      </c>
      <c r="D12" s="16">
        <v>100</v>
      </c>
      <c r="E12" s="16">
        <v>820</v>
      </c>
      <c r="F12" s="49">
        <f t="shared" si="0"/>
        <v>1550</v>
      </c>
      <c r="G12" s="52"/>
      <c r="H12" s="53"/>
      <c r="I12" s="54"/>
    </row>
    <row r="13" spans="1:9" ht="32.25" customHeight="1" thickBot="1">
      <c r="A13" s="102"/>
      <c r="B13" s="9" t="s">
        <v>16</v>
      </c>
      <c r="C13" s="18">
        <v>4446</v>
      </c>
      <c r="D13" s="18">
        <v>180</v>
      </c>
      <c r="E13" s="18">
        <v>1476</v>
      </c>
      <c r="F13" s="50">
        <f t="shared" si="0"/>
        <v>2790</v>
      </c>
      <c r="G13" s="59">
        <f>F12</f>
        <v>1550</v>
      </c>
      <c r="H13" s="20">
        <f>F13-G13</f>
        <v>1240</v>
      </c>
      <c r="I13" s="21">
        <f>(G13-G13*20%)</f>
        <v>1240</v>
      </c>
    </row>
    <row r="14" spans="1:9" ht="15.75">
      <c r="A14" s="101" t="s">
        <v>37</v>
      </c>
      <c r="B14" s="8" t="s">
        <v>11</v>
      </c>
      <c r="C14" s="16">
        <v>2570</v>
      </c>
      <c r="D14" s="16">
        <v>100</v>
      </c>
      <c r="E14" s="16">
        <v>820</v>
      </c>
      <c r="F14" s="49">
        <f t="shared" si="0"/>
        <v>1650</v>
      </c>
      <c r="G14" s="52"/>
      <c r="H14" s="53"/>
      <c r="I14" s="54"/>
    </row>
    <row r="15" spans="1:9" ht="33" customHeight="1" thickBot="1">
      <c r="A15" s="102"/>
      <c r="B15" s="9" t="s">
        <v>16</v>
      </c>
      <c r="C15" s="18">
        <v>4626</v>
      </c>
      <c r="D15" s="18">
        <v>180</v>
      </c>
      <c r="E15" s="18">
        <v>1476</v>
      </c>
      <c r="F15" s="50">
        <f t="shared" si="0"/>
        <v>2970</v>
      </c>
      <c r="G15" s="59">
        <f>F14</f>
        <v>1650</v>
      </c>
      <c r="H15" s="20">
        <f>F15-G15</f>
        <v>1320</v>
      </c>
      <c r="I15" s="21">
        <f>(G15-G15*20%)</f>
        <v>1320</v>
      </c>
    </row>
    <row r="16" spans="1:9" ht="16.5" thickBot="1">
      <c r="A16" s="101" t="s">
        <v>13</v>
      </c>
      <c r="B16" s="7" t="s">
        <v>11</v>
      </c>
      <c r="C16" s="16">
        <v>3280</v>
      </c>
      <c r="D16" s="16">
        <v>100</v>
      </c>
      <c r="E16" s="16">
        <v>820</v>
      </c>
      <c r="F16" s="49">
        <f t="shared" si="0"/>
        <v>2360</v>
      </c>
      <c r="G16" s="52"/>
      <c r="H16" s="53"/>
      <c r="I16" s="54"/>
    </row>
    <row r="17" spans="1:9" ht="16.5" thickBot="1">
      <c r="A17" s="115"/>
      <c r="B17" s="2" t="s">
        <v>14</v>
      </c>
      <c r="C17" s="20">
        <v>4940</v>
      </c>
      <c r="D17" s="20">
        <v>200</v>
      </c>
      <c r="E17" s="20">
        <v>1640</v>
      </c>
      <c r="F17" s="49">
        <f t="shared" si="0"/>
        <v>3100</v>
      </c>
      <c r="G17" s="59">
        <f>F16</f>
        <v>2360</v>
      </c>
      <c r="H17" s="20">
        <f>F17-G17</f>
        <v>740</v>
      </c>
      <c r="I17" s="21">
        <f>G17-H17</f>
        <v>1620</v>
      </c>
    </row>
    <row r="18" spans="1:9" ht="16.5" thickBot="1">
      <c r="A18" s="102"/>
      <c r="B18" s="10" t="s">
        <v>15</v>
      </c>
      <c r="C18" s="18">
        <v>6000</v>
      </c>
      <c r="D18" s="18">
        <v>300</v>
      </c>
      <c r="E18" s="18">
        <v>2460</v>
      </c>
      <c r="F18" s="49">
        <f t="shared" si="0"/>
        <v>3240</v>
      </c>
      <c r="G18" s="52"/>
      <c r="H18" s="53"/>
      <c r="I18" s="54"/>
    </row>
    <row r="19" spans="1:9" ht="15.75">
      <c r="A19" s="101" t="s">
        <v>5</v>
      </c>
      <c r="B19" s="8" t="s">
        <v>11</v>
      </c>
      <c r="C19" s="16">
        <v>3480</v>
      </c>
      <c r="D19" s="16">
        <v>100</v>
      </c>
      <c r="E19" s="16">
        <v>820</v>
      </c>
      <c r="F19" s="49">
        <f t="shared" si="0"/>
        <v>2560</v>
      </c>
      <c r="G19" s="52"/>
      <c r="H19" s="53"/>
      <c r="I19" s="54"/>
    </row>
    <row r="20" spans="1:9" ht="15.75">
      <c r="A20" s="115"/>
      <c r="B20" s="2" t="s">
        <v>14</v>
      </c>
      <c r="C20" s="20">
        <v>5140</v>
      </c>
      <c r="D20" s="20">
        <v>200</v>
      </c>
      <c r="E20" s="20">
        <v>1640</v>
      </c>
      <c r="F20" s="51">
        <f t="shared" si="0"/>
        <v>3300</v>
      </c>
      <c r="G20" s="59">
        <f>F19</f>
        <v>2560</v>
      </c>
      <c r="H20" s="20">
        <f>F20-G20</f>
        <v>740</v>
      </c>
      <c r="I20" s="21">
        <f>G20-H20</f>
        <v>1820</v>
      </c>
    </row>
    <row r="21" spans="1:9" ht="16.5" thickBot="1">
      <c r="A21" s="102"/>
      <c r="B21" s="10" t="s">
        <v>15</v>
      </c>
      <c r="C21" s="22">
        <v>6510</v>
      </c>
      <c r="D21" s="18">
        <v>300</v>
      </c>
      <c r="E21" s="18">
        <v>2460</v>
      </c>
      <c r="F21" s="50">
        <f t="shared" si="0"/>
        <v>3750</v>
      </c>
      <c r="G21" s="52"/>
      <c r="H21" s="53"/>
      <c r="I21" s="54"/>
    </row>
    <row r="22" spans="1:9" ht="16.5" thickBot="1">
      <c r="A22" s="4" t="s">
        <v>27</v>
      </c>
      <c r="B22" s="6" t="s">
        <v>19</v>
      </c>
      <c r="C22" s="23"/>
      <c r="D22" s="23"/>
      <c r="E22" s="23"/>
      <c r="F22" s="49"/>
      <c r="G22" s="52"/>
      <c r="H22" s="53"/>
      <c r="I22" s="54"/>
    </row>
    <row r="23" spans="1:9" ht="33" customHeight="1" thickBot="1">
      <c r="A23" s="4" t="s">
        <v>21</v>
      </c>
      <c r="B23" s="6" t="s">
        <v>17</v>
      </c>
      <c r="C23" s="23"/>
      <c r="D23" s="23"/>
      <c r="E23" s="23"/>
      <c r="F23" s="49">
        <f t="shared" si="0"/>
        <v>0</v>
      </c>
      <c r="G23" s="52"/>
      <c r="H23" s="53"/>
      <c r="I23" s="54"/>
    </row>
    <row r="24" spans="1:9" ht="48" thickBot="1">
      <c r="A24" s="11" t="s">
        <v>22</v>
      </c>
      <c r="B24" s="6" t="s">
        <v>18</v>
      </c>
      <c r="C24" s="23">
        <v>1600</v>
      </c>
      <c r="D24" s="23">
        <v>80</v>
      </c>
      <c r="E24" s="23">
        <v>1476</v>
      </c>
      <c r="F24" s="49">
        <f t="shared" si="0"/>
        <v>44</v>
      </c>
      <c r="G24" s="52"/>
      <c r="H24" s="53"/>
      <c r="I24" s="54"/>
    </row>
    <row r="25" spans="1:9" ht="32.25" thickBot="1">
      <c r="A25" s="4" t="s">
        <v>28</v>
      </c>
      <c r="B25" s="6" t="s">
        <v>11</v>
      </c>
      <c r="C25" s="23">
        <v>2610</v>
      </c>
      <c r="D25" s="23">
        <v>100</v>
      </c>
      <c r="E25" s="23">
        <v>820</v>
      </c>
      <c r="F25" s="49">
        <f t="shared" si="0"/>
        <v>1690</v>
      </c>
      <c r="G25" s="52"/>
      <c r="H25" s="53"/>
      <c r="I25" s="54"/>
    </row>
    <row r="26" spans="1:9" ht="32.25" thickBot="1">
      <c r="A26" s="3" t="s">
        <v>29</v>
      </c>
      <c r="B26" s="5" t="s">
        <v>11</v>
      </c>
      <c r="C26" s="25">
        <v>2680</v>
      </c>
      <c r="D26" s="23">
        <v>100</v>
      </c>
      <c r="E26" s="23">
        <v>820</v>
      </c>
      <c r="F26" s="49">
        <f t="shared" si="0"/>
        <v>1760</v>
      </c>
      <c r="G26" s="52"/>
      <c r="H26" s="53"/>
      <c r="I26" s="54"/>
    </row>
    <row r="27" spans="1:9" ht="15.75">
      <c r="A27" s="101" t="s">
        <v>30</v>
      </c>
      <c r="B27" s="8" t="s">
        <v>11</v>
      </c>
      <c r="C27" s="16">
        <v>2980</v>
      </c>
      <c r="D27" s="16">
        <v>100</v>
      </c>
      <c r="E27" s="16">
        <v>820</v>
      </c>
      <c r="F27" s="49">
        <f t="shared" si="0"/>
        <v>2060</v>
      </c>
      <c r="G27" s="52"/>
      <c r="H27" s="53"/>
      <c r="I27" s="54"/>
    </row>
    <row r="28" spans="1:9" ht="16.5" thickBot="1">
      <c r="A28" s="102"/>
      <c r="B28" s="9" t="s">
        <v>14</v>
      </c>
      <c r="C28" s="18">
        <v>4410</v>
      </c>
      <c r="D28" s="18">
        <v>200</v>
      </c>
      <c r="E28" s="18">
        <v>1640</v>
      </c>
      <c r="F28" s="50">
        <f t="shared" si="0"/>
        <v>2570</v>
      </c>
      <c r="G28" s="58">
        <f>F27</f>
        <v>2060</v>
      </c>
      <c r="H28" s="20">
        <f>F28-G28</f>
        <v>510</v>
      </c>
      <c r="I28" s="20">
        <f>G28-H28</f>
        <v>1550</v>
      </c>
    </row>
    <row r="29" spans="1:9" ht="15.75">
      <c r="A29" s="101" t="s">
        <v>31</v>
      </c>
      <c r="B29" s="8" t="s">
        <v>11</v>
      </c>
      <c r="C29" s="16">
        <v>3200</v>
      </c>
      <c r="D29" s="16">
        <v>100</v>
      </c>
      <c r="E29" s="16">
        <v>820</v>
      </c>
      <c r="F29" s="49">
        <f t="shared" si="0"/>
        <v>2280</v>
      </c>
      <c r="G29" s="52"/>
      <c r="H29" s="53"/>
      <c r="I29" s="54"/>
    </row>
    <row r="30" spans="1:9" ht="16.5" thickBot="1">
      <c r="A30" s="102"/>
      <c r="B30" s="10" t="s">
        <v>14</v>
      </c>
      <c r="C30" s="18">
        <v>4630</v>
      </c>
      <c r="D30" s="18">
        <v>200</v>
      </c>
      <c r="E30" s="18">
        <v>1640</v>
      </c>
      <c r="F30" s="50">
        <f t="shared" si="0"/>
        <v>2790</v>
      </c>
      <c r="G30" s="58">
        <f>F29</f>
        <v>2280</v>
      </c>
      <c r="H30" s="20">
        <f>F30-G30</f>
        <v>510</v>
      </c>
      <c r="I30" s="20">
        <f>G30-H30</f>
        <v>1770</v>
      </c>
    </row>
    <row r="31" spans="1:9" ht="15.75">
      <c r="A31" s="111" t="s">
        <v>23</v>
      </c>
      <c r="B31" s="8" t="s">
        <v>6</v>
      </c>
      <c r="C31" s="16">
        <v>5940</v>
      </c>
      <c r="D31" s="16">
        <v>200</v>
      </c>
      <c r="E31" s="16">
        <v>1640</v>
      </c>
      <c r="F31" s="49">
        <f t="shared" si="0"/>
        <v>4100</v>
      </c>
      <c r="G31" s="58">
        <f>F32</f>
        <v>4100</v>
      </c>
      <c r="H31" s="20">
        <f>F31-G31</f>
        <v>0</v>
      </c>
      <c r="I31" s="20"/>
    </row>
    <row r="32" spans="1:9" ht="16.5" thickBot="1">
      <c r="A32" s="112"/>
      <c r="B32" s="10" t="s">
        <v>7</v>
      </c>
      <c r="C32" s="18">
        <v>5020</v>
      </c>
      <c r="D32" s="18">
        <v>100</v>
      </c>
      <c r="E32" s="18">
        <v>820</v>
      </c>
      <c r="F32" s="50">
        <f t="shared" si="0"/>
        <v>4100</v>
      </c>
      <c r="G32" s="52"/>
      <c r="H32" s="53"/>
      <c r="I32" s="54"/>
    </row>
    <row r="33" spans="1:9" ht="15.75">
      <c r="A33" s="111" t="s">
        <v>24</v>
      </c>
      <c r="B33" s="8" t="s">
        <v>14</v>
      </c>
      <c r="C33" s="16">
        <v>5810</v>
      </c>
      <c r="D33" s="16">
        <v>200</v>
      </c>
      <c r="E33" s="16">
        <v>1640</v>
      </c>
      <c r="F33" s="49">
        <f t="shared" si="0"/>
        <v>3970</v>
      </c>
      <c r="G33" s="58">
        <f>F34</f>
        <v>3970</v>
      </c>
      <c r="H33" s="20">
        <f>F33-G33</f>
        <v>0</v>
      </c>
      <c r="I33" s="20"/>
    </row>
    <row r="34" spans="1:9" ht="16.5" thickBot="1">
      <c r="A34" s="112"/>
      <c r="B34" s="10" t="s">
        <v>11</v>
      </c>
      <c r="C34" s="18">
        <v>4890</v>
      </c>
      <c r="D34" s="18">
        <v>100</v>
      </c>
      <c r="E34" s="18">
        <v>820</v>
      </c>
      <c r="F34" s="50">
        <f t="shared" si="0"/>
        <v>3970</v>
      </c>
      <c r="G34" s="52"/>
      <c r="H34" s="53"/>
      <c r="I34" s="54"/>
    </row>
    <row r="35" spans="1:9" ht="15.75">
      <c r="A35" s="111" t="s">
        <v>25</v>
      </c>
      <c r="B35" s="8" t="s">
        <v>14</v>
      </c>
      <c r="C35" s="16">
        <v>6680</v>
      </c>
      <c r="D35" s="16">
        <v>200</v>
      </c>
      <c r="E35" s="16">
        <v>1640</v>
      </c>
      <c r="F35" s="49">
        <f t="shared" si="0"/>
        <v>4840</v>
      </c>
      <c r="G35" s="58">
        <f>F36</f>
        <v>4840</v>
      </c>
      <c r="H35" s="20">
        <f>F35-G35</f>
        <v>0</v>
      </c>
      <c r="I35" s="20"/>
    </row>
    <row r="36" spans="1:9" ht="16.5" thickBot="1">
      <c r="A36" s="112"/>
      <c r="B36" s="10" t="s">
        <v>11</v>
      </c>
      <c r="C36" s="18">
        <v>5760</v>
      </c>
      <c r="D36" s="18">
        <v>100</v>
      </c>
      <c r="E36" s="18">
        <v>820</v>
      </c>
      <c r="F36" s="50">
        <f t="shared" si="0"/>
        <v>4840</v>
      </c>
      <c r="G36" s="52"/>
      <c r="H36" s="53"/>
      <c r="I36" s="54"/>
    </row>
    <row r="37" spans="1:9" ht="16.5" thickBot="1">
      <c r="A37" s="111" t="s">
        <v>26</v>
      </c>
      <c r="B37" s="8" t="s">
        <v>8</v>
      </c>
      <c r="C37" s="20">
        <v>5140</v>
      </c>
      <c r="D37" s="20">
        <v>200</v>
      </c>
      <c r="E37" s="20">
        <v>1640</v>
      </c>
      <c r="F37" s="51">
        <f t="shared" si="0"/>
        <v>3300</v>
      </c>
      <c r="G37" s="58">
        <f>F38</f>
        <v>2280</v>
      </c>
      <c r="H37" s="20">
        <f>F37-G37</f>
        <v>1020</v>
      </c>
      <c r="I37" s="20">
        <f>G37-H37</f>
        <v>1260</v>
      </c>
    </row>
    <row r="38" spans="1:9" ht="16.5" thickBot="1">
      <c r="A38" s="114"/>
      <c r="B38" s="9" t="s">
        <v>9</v>
      </c>
      <c r="C38" s="16">
        <v>3200</v>
      </c>
      <c r="D38" s="16">
        <v>100</v>
      </c>
      <c r="E38" s="16">
        <v>820</v>
      </c>
      <c r="F38" s="49">
        <f t="shared" si="0"/>
        <v>2280</v>
      </c>
      <c r="G38" s="55"/>
      <c r="H38" s="56"/>
      <c r="I38" s="57"/>
    </row>
    <row r="39" spans="1:9" ht="16.5" customHeight="1">
      <c r="A39" s="113" t="s">
        <v>10</v>
      </c>
      <c r="B39" s="113"/>
      <c r="C39" s="113"/>
      <c r="D39" s="113"/>
      <c r="E39" s="113"/>
      <c r="F39" s="113"/>
    </row>
    <row r="40" spans="1:9" ht="16.5" customHeight="1">
      <c r="A40" t="s">
        <v>72</v>
      </c>
      <c r="B40" s="42"/>
      <c r="C40" s="42"/>
      <c r="D40" s="42"/>
      <c r="E40" s="42"/>
      <c r="F40" s="42"/>
    </row>
    <row r="41" spans="1:9" ht="15" customHeight="1">
      <c r="A41" t="s">
        <v>73</v>
      </c>
      <c r="B41" s="41"/>
      <c r="C41" s="40"/>
      <c r="D41" s="40"/>
      <c r="E41" s="40"/>
      <c r="F41" s="40"/>
    </row>
    <row r="42" spans="1:9" ht="7.5" customHeight="1">
      <c r="A42" s="39"/>
      <c r="C42" s="27"/>
      <c r="D42" s="27"/>
      <c r="E42" s="27"/>
      <c r="F42" s="27"/>
    </row>
    <row r="43" spans="1:9" ht="51" customHeight="1">
      <c r="A43" s="110" t="s">
        <v>74</v>
      </c>
      <c r="B43" s="105"/>
      <c r="C43" s="105" t="s">
        <v>35</v>
      </c>
      <c r="D43" s="105"/>
      <c r="E43" s="105"/>
      <c r="F43" s="105"/>
    </row>
    <row r="44" spans="1:9" ht="18" customHeight="1">
      <c r="A44" s="26" t="s">
        <v>75</v>
      </c>
      <c r="E44" s="28"/>
    </row>
  </sheetData>
  <mergeCells count="22">
    <mergeCell ref="A39:F39"/>
    <mergeCell ref="A43:B43"/>
    <mergeCell ref="C43:F43"/>
    <mergeCell ref="A27:A28"/>
    <mergeCell ref="A29:A30"/>
    <mergeCell ref="A31:A32"/>
    <mergeCell ref="A33:A34"/>
    <mergeCell ref="A35:A36"/>
    <mergeCell ref="A37:A38"/>
    <mergeCell ref="G3:I3"/>
    <mergeCell ref="A19:A21"/>
    <mergeCell ref="B1:F1"/>
    <mergeCell ref="A2:F2"/>
    <mergeCell ref="A3:A4"/>
    <mergeCell ref="B3:B4"/>
    <mergeCell ref="C3:F3"/>
    <mergeCell ref="A6:A7"/>
    <mergeCell ref="A8:A9"/>
    <mergeCell ref="A10:A11"/>
    <mergeCell ref="A12:A13"/>
    <mergeCell ref="A14:A15"/>
    <mergeCell ref="A16:A18"/>
  </mergeCells>
  <printOptions verticalCentered="1"/>
  <pageMargins left="0.23622047244094491" right="0.23622047244094491" top="0" bottom="0" header="0" footer="0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view="pageBreakPreview" zoomScaleSheetLayoutView="100" workbookViewId="0">
      <selection activeCell="E21" sqref="E21"/>
    </sheetView>
  </sheetViews>
  <sheetFormatPr defaultRowHeight="15"/>
  <cols>
    <col min="1" max="1" width="31.28515625" style="1" customWidth="1"/>
    <col min="2" max="2" width="32.140625" style="1" customWidth="1"/>
    <col min="3" max="3" width="11.28515625" customWidth="1"/>
    <col min="4" max="6" width="9.85546875" customWidth="1"/>
    <col min="9" max="9" width="11.140625" bestFit="1" customWidth="1"/>
  </cols>
  <sheetData>
    <row r="1" spans="1:9" ht="15.75">
      <c r="B1" s="103"/>
      <c r="C1" s="104"/>
      <c r="D1" s="104"/>
      <c r="E1" s="104"/>
      <c r="F1" s="104"/>
    </row>
    <row r="2" spans="1:9" ht="40.5" customHeight="1" thickBot="1">
      <c r="A2" s="97" t="s">
        <v>83</v>
      </c>
      <c r="B2" s="97"/>
      <c r="C2" s="97"/>
      <c r="D2" s="97"/>
      <c r="E2" s="97"/>
      <c r="F2" s="97"/>
    </row>
    <row r="3" spans="1:9" ht="47.25" customHeight="1">
      <c r="A3" s="127" t="s">
        <v>0</v>
      </c>
      <c r="B3" s="106" t="s">
        <v>12</v>
      </c>
      <c r="C3" s="129" t="s">
        <v>33</v>
      </c>
      <c r="D3" s="130"/>
      <c r="E3" s="130"/>
      <c r="F3" s="130"/>
      <c r="G3" s="124" t="s">
        <v>81</v>
      </c>
      <c r="H3" s="125"/>
      <c r="I3" s="126"/>
    </row>
    <row r="4" spans="1:9" ht="16.5" customHeight="1" thickBot="1">
      <c r="A4" s="128"/>
      <c r="B4" s="107"/>
      <c r="C4" s="43" t="s">
        <v>33</v>
      </c>
      <c r="D4" s="43" t="s">
        <v>48</v>
      </c>
      <c r="E4" s="44" t="s">
        <v>80</v>
      </c>
      <c r="F4" s="48" t="s">
        <v>46</v>
      </c>
      <c r="G4" s="52"/>
      <c r="H4" s="53"/>
      <c r="I4" s="54"/>
    </row>
    <row r="5" spans="1:9" ht="16.5" customHeight="1" thickBot="1">
      <c r="A5" s="29">
        <v>1</v>
      </c>
      <c r="B5" s="30">
        <v>2</v>
      </c>
      <c r="C5" s="29">
        <v>3</v>
      </c>
      <c r="D5" s="30">
        <v>4</v>
      </c>
      <c r="E5" s="29">
        <v>5</v>
      </c>
      <c r="F5" s="45">
        <v>6</v>
      </c>
      <c r="G5" s="46">
        <v>7</v>
      </c>
      <c r="H5" s="47">
        <v>8</v>
      </c>
      <c r="I5" s="47">
        <v>9</v>
      </c>
    </row>
    <row r="6" spans="1:9" ht="15.75">
      <c r="A6" s="101" t="s">
        <v>76</v>
      </c>
      <c r="B6" s="14" t="s">
        <v>11</v>
      </c>
      <c r="C6" s="16">
        <f>D6+E6+F6</f>
        <v>2245</v>
      </c>
      <c r="D6" s="16">
        <v>345</v>
      </c>
      <c r="E6" s="16">
        <v>820</v>
      </c>
      <c r="F6" s="49">
        <v>1080</v>
      </c>
      <c r="G6" s="52"/>
      <c r="H6" s="53"/>
      <c r="I6" s="54"/>
    </row>
    <row r="7" spans="1:9" ht="32.25" customHeight="1" thickBot="1">
      <c r="A7" s="102"/>
      <c r="B7" s="15" t="s">
        <v>20</v>
      </c>
      <c r="C7" s="18">
        <f t="shared" ref="C7:C38" si="0">D7+E7+F7</f>
        <v>4041</v>
      </c>
      <c r="D7" s="18">
        <v>621</v>
      </c>
      <c r="E7" s="18">
        <v>1476</v>
      </c>
      <c r="F7" s="50">
        <v>1944</v>
      </c>
      <c r="G7" s="59">
        <f>F6</f>
        <v>1080</v>
      </c>
      <c r="H7" s="20">
        <f>F7-G7</f>
        <v>864</v>
      </c>
      <c r="I7" s="21">
        <f>(G7-G7*20%)</f>
        <v>864</v>
      </c>
    </row>
    <row r="8" spans="1:9" ht="15.75">
      <c r="A8" s="101" t="s">
        <v>77</v>
      </c>
      <c r="B8" s="8" t="s">
        <v>11</v>
      </c>
      <c r="C8" s="16">
        <f t="shared" si="0"/>
        <v>2295</v>
      </c>
      <c r="D8" s="16">
        <v>345</v>
      </c>
      <c r="E8" s="16">
        <v>820</v>
      </c>
      <c r="F8" s="49">
        <v>1130</v>
      </c>
      <c r="G8" s="52"/>
      <c r="H8" s="53"/>
      <c r="I8" s="54"/>
    </row>
    <row r="9" spans="1:9" ht="32.25" customHeight="1" thickBot="1">
      <c r="A9" s="102"/>
      <c r="B9" s="9" t="s">
        <v>16</v>
      </c>
      <c r="C9" s="18">
        <f t="shared" si="0"/>
        <v>4131</v>
      </c>
      <c r="D9" s="18">
        <v>621</v>
      </c>
      <c r="E9" s="18">
        <v>1476</v>
      </c>
      <c r="F9" s="50">
        <v>2034</v>
      </c>
      <c r="G9" s="59">
        <f>F8</f>
        <v>1130</v>
      </c>
      <c r="H9" s="20">
        <f>F9-G9</f>
        <v>904</v>
      </c>
      <c r="I9" s="21">
        <f>(G9-G9*20%)</f>
        <v>904</v>
      </c>
    </row>
    <row r="10" spans="1:9" ht="32.25" customHeight="1">
      <c r="A10" s="101" t="s">
        <v>78</v>
      </c>
      <c r="B10" s="8" t="s">
        <v>11</v>
      </c>
      <c r="C10" s="16">
        <f t="shared" si="0"/>
        <v>2345</v>
      </c>
      <c r="D10" s="16">
        <v>345</v>
      </c>
      <c r="E10" s="16">
        <v>820</v>
      </c>
      <c r="F10" s="49">
        <v>1180</v>
      </c>
      <c r="G10" s="52"/>
      <c r="H10" s="53"/>
      <c r="I10" s="54"/>
    </row>
    <row r="11" spans="1:9" ht="32.25" customHeight="1" thickBot="1">
      <c r="A11" s="102"/>
      <c r="B11" s="9" t="s">
        <v>16</v>
      </c>
      <c r="C11" s="18">
        <f t="shared" si="0"/>
        <v>4221</v>
      </c>
      <c r="D11" s="18">
        <v>621</v>
      </c>
      <c r="E11" s="18">
        <v>1476</v>
      </c>
      <c r="F11" s="50">
        <v>2124</v>
      </c>
      <c r="G11" s="59">
        <f>F10</f>
        <v>1180</v>
      </c>
      <c r="H11" s="20">
        <f>F11-G11</f>
        <v>944</v>
      </c>
      <c r="I11" s="21">
        <f>(G11-G11*20%)</f>
        <v>944</v>
      </c>
    </row>
    <row r="12" spans="1:9" ht="32.25" customHeight="1">
      <c r="A12" s="101" t="s">
        <v>36</v>
      </c>
      <c r="B12" s="8" t="s">
        <v>11</v>
      </c>
      <c r="C12" s="16">
        <f t="shared" si="0"/>
        <v>2715</v>
      </c>
      <c r="D12" s="16">
        <v>345</v>
      </c>
      <c r="E12" s="16">
        <v>820</v>
      </c>
      <c r="F12" s="49">
        <v>1550</v>
      </c>
      <c r="G12" s="52"/>
      <c r="H12" s="53"/>
      <c r="I12" s="54"/>
    </row>
    <row r="13" spans="1:9" ht="32.25" customHeight="1" thickBot="1">
      <c r="A13" s="102"/>
      <c r="B13" s="9" t="s">
        <v>16</v>
      </c>
      <c r="C13" s="18">
        <f t="shared" si="0"/>
        <v>4887</v>
      </c>
      <c r="D13" s="18">
        <v>621</v>
      </c>
      <c r="E13" s="18">
        <v>1476</v>
      </c>
      <c r="F13" s="50">
        <v>2790</v>
      </c>
      <c r="G13" s="59">
        <f>F12</f>
        <v>1550</v>
      </c>
      <c r="H13" s="20">
        <f>F13-G13</f>
        <v>1240</v>
      </c>
      <c r="I13" s="21">
        <f>(G13-G13*20%)</f>
        <v>1240</v>
      </c>
    </row>
    <row r="14" spans="1:9" ht="15.75">
      <c r="A14" s="101" t="s">
        <v>37</v>
      </c>
      <c r="B14" s="8" t="s">
        <v>11</v>
      </c>
      <c r="C14" s="16">
        <f t="shared" si="0"/>
        <v>2815</v>
      </c>
      <c r="D14" s="16">
        <v>345</v>
      </c>
      <c r="E14" s="16">
        <v>820</v>
      </c>
      <c r="F14" s="49">
        <v>1650</v>
      </c>
      <c r="G14" s="52"/>
      <c r="H14" s="53"/>
      <c r="I14" s="54"/>
    </row>
    <row r="15" spans="1:9" ht="33" customHeight="1" thickBot="1">
      <c r="A15" s="102"/>
      <c r="B15" s="9" t="s">
        <v>16</v>
      </c>
      <c r="C15" s="18">
        <f t="shared" si="0"/>
        <v>5067</v>
      </c>
      <c r="D15" s="18">
        <v>621</v>
      </c>
      <c r="E15" s="18">
        <v>1476</v>
      </c>
      <c r="F15" s="50">
        <v>2970</v>
      </c>
      <c r="G15" s="59">
        <f>F14</f>
        <v>1650</v>
      </c>
      <c r="H15" s="20">
        <f>F15-G15</f>
        <v>1320</v>
      </c>
      <c r="I15" s="21">
        <f>(G15-G15*20%)</f>
        <v>1320</v>
      </c>
    </row>
    <row r="16" spans="1:9" ht="16.5" thickBot="1">
      <c r="A16" s="101" t="s">
        <v>13</v>
      </c>
      <c r="B16" s="7" t="s">
        <v>11</v>
      </c>
      <c r="C16" s="16">
        <f t="shared" si="0"/>
        <v>3525</v>
      </c>
      <c r="D16" s="16">
        <v>345</v>
      </c>
      <c r="E16" s="16">
        <v>820</v>
      </c>
      <c r="F16" s="49">
        <v>2360</v>
      </c>
      <c r="G16" s="52"/>
      <c r="H16" s="53"/>
      <c r="I16" s="54"/>
    </row>
    <row r="17" spans="1:9" ht="16.5" thickBot="1">
      <c r="A17" s="115"/>
      <c r="B17" s="2" t="s">
        <v>14</v>
      </c>
      <c r="C17" s="20">
        <f t="shared" si="0"/>
        <v>5430</v>
      </c>
      <c r="D17" s="20">
        <v>690</v>
      </c>
      <c r="E17" s="20">
        <v>1640</v>
      </c>
      <c r="F17" s="49">
        <v>3100</v>
      </c>
      <c r="G17" s="59">
        <f>F16</f>
        <v>2360</v>
      </c>
      <c r="H17" s="20">
        <f>F17-G17</f>
        <v>740</v>
      </c>
      <c r="I17" s="21">
        <f>G17-H17</f>
        <v>1620</v>
      </c>
    </row>
    <row r="18" spans="1:9" ht="16.5" thickBot="1">
      <c r="A18" s="102"/>
      <c r="B18" s="10" t="s">
        <v>15</v>
      </c>
      <c r="C18" s="18">
        <f t="shared" si="0"/>
        <v>6735</v>
      </c>
      <c r="D18" s="18">
        <v>1035</v>
      </c>
      <c r="E18" s="18">
        <v>2460</v>
      </c>
      <c r="F18" s="49">
        <v>3240</v>
      </c>
      <c r="G18" s="52"/>
      <c r="H18" s="53"/>
      <c r="I18" s="54"/>
    </row>
    <row r="19" spans="1:9" ht="15.75">
      <c r="A19" s="101" t="s">
        <v>5</v>
      </c>
      <c r="B19" s="8" t="s">
        <v>11</v>
      </c>
      <c r="C19" s="16">
        <f t="shared" si="0"/>
        <v>3725</v>
      </c>
      <c r="D19" s="16">
        <v>345</v>
      </c>
      <c r="E19" s="16">
        <v>820</v>
      </c>
      <c r="F19" s="49">
        <v>2560</v>
      </c>
      <c r="G19" s="52"/>
      <c r="H19" s="53"/>
      <c r="I19" s="54"/>
    </row>
    <row r="20" spans="1:9" ht="15.75">
      <c r="A20" s="115"/>
      <c r="B20" s="2" t="s">
        <v>14</v>
      </c>
      <c r="C20" s="20">
        <f t="shared" si="0"/>
        <v>5630</v>
      </c>
      <c r="D20" s="20">
        <v>690</v>
      </c>
      <c r="E20" s="20">
        <v>1640</v>
      </c>
      <c r="F20" s="51">
        <v>3300</v>
      </c>
      <c r="G20" s="59">
        <f>F19</f>
        <v>2560</v>
      </c>
      <c r="H20" s="20">
        <f>F20-G20</f>
        <v>740</v>
      </c>
      <c r="I20" s="21">
        <f>G20-H20</f>
        <v>1820</v>
      </c>
    </row>
    <row r="21" spans="1:9" ht="16.5" thickBot="1">
      <c r="A21" s="102"/>
      <c r="B21" s="10" t="s">
        <v>15</v>
      </c>
      <c r="C21" s="18">
        <f t="shared" si="0"/>
        <v>7245</v>
      </c>
      <c r="D21" s="18">
        <v>1035</v>
      </c>
      <c r="E21" s="18">
        <v>2460</v>
      </c>
      <c r="F21" s="50">
        <v>3750</v>
      </c>
      <c r="G21" s="52"/>
      <c r="H21" s="53"/>
      <c r="I21" s="54"/>
    </row>
    <row r="22" spans="1:9" ht="16.5" thickBot="1">
      <c r="A22" s="4" t="s">
        <v>27</v>
      </c>
      <c r="B22" s="6" t="s">
        <v>19</v>
      </c>
      <c r="C22" s="23">
        <f t="shared" si="0"/>
        <v>0</v>
      </c>
      <c r="D22" s="23"/>
      <c r="E22" s="23"/>
      <c r="F22" s="49">
        <v>0</v>
      </c>
      <c r="G22" s="52"/>
      <c r="H22" s="53"/>
      <c r="I22" s="54"/>
    </row>
    <row r="23" spans="1:9" ht="33" customHeight="1" thickBot="1">
      <c r="A23" s="4" t="s">
        <v>21</v>
      </c>
      <c r="B23" s="6" t="s">
        <v>17</v>
      </c>
      <c r="C23" s="23">
        <f t="shared" si="0"/>
        <v>0</v>
      </c>
      <c r="D23" s="23"/>
      <c r="E23" s="23"/>
      <c r="F23" s="49">
        <v>0</v>
      </c>
      <c r="G23" s="52"/>
      <c r="H23" s="53"/>
      <c r="I23" s="54"/>
    </row>
    <row r="24" spans="1:9" ht="48" thickBot="1">
      <c r="A24" s="11" t="s">
        <v>22</v>
      </c>
      <c r="B24" s="6" t="s">
        <v>18</v>
      </c>
      <c r="C24" s="23">
        <f t="shared" si="0"/>
        <v>1796</v>
      </c>
      <c r="D24" s="23">
        <v>276</v>
      </c>
      <c r="E24" s="23">
        <v>1476</v>
      </c>
      <c r="F24" s="49">
        <v>44</v>
      </c>
      <c r="G24" s="52"/>
      <c r="H24" s="53"/>
      <c r="I24" s="54"/>
    </row>
    <row r="25" spans="1:9" ht="32.25" thickBot="1">
      <c r="A25" s="4" t="s">
        <v>28</v>
      </c>
      <c r="B25" s="6" t="s">
        <v>11</v>
      </c>
      <c r="C25" s="23">
        <f t="shared" si="0"/>
        <v>2855</v>
      </c>
      <c r="D25" s="23">
        <v>345</v>
      </c>
      <c r="E25" s="23">
        <v>820</v>
      </c>
      <c r="F25" s="49">
        <v>1690</v>
      </c>
      <c r="G25" s="52"/>
      <c r="H25" s="53"/>
      <c r="I25" s="54"/>
    </row>
    <row r="26" spans="1:9" ht="32.25" thickBot="1">
      <c r="A26" s="3" t="s">
        <v>29</v>
      </c>
      <c r="B26" s="5" t="s">
        <v>11</v>
      </c>
      <c r="C26" s="23">
        <f t="shared" si="0"/>
        <v>2925</v>
      </c>
      <c r="D26" s="23">
        <v>345</v>
      </c>
      <c r="E26" s="23">
        <v>820</v>
      </c>
      <c r="F26" s="49">
        <v>1760</v>
      </c>
      <c r="G26" s="52"/>
      <c r="H26" s="53"/>
      <c r="I26" s="54"/>
    </row>
    <row r="27" spans="1:9" ht="15.75">
      <c r="A27" s="101" t="s">
        <v>30</v>
      </c>
      <c r="B27" s="8" t="s">
        <v>11</v>
      </c>
      <c r="C27" s="16">
        <f t="shared" si="0"/>
        <v>3225</v>
      </c>
      <c r="D27" s="16">
        <v>345</v>
      </c>
      <c r="E27" s="16">
        <v>820</v>
      </c>
      <c r="F27" s="49">
        <v>2060</v>
      </c>
      <c r="G27" s="52"/>
      <c r="H27" s="53"/>
      <c r="I27" s="54"/>
    </row>
    <row r="28" spans="1:9" ht="16.5" thickBot="1">
      <c r="A28" s="102"/>
      <c r="B28" s="9" t="s">
        <v>14</v>
      </c>
      <c r="C28" s="18">
        <f t="shared" si="0"/>
        <v>4900</v>
      </c>
      <c r="D28" s="18">
        <v>690</v>
      </c>
      <c r="E28" s="18">
        <v>1640</v>
      </c>
      <c r="F28" s="50">
        <v>2570</v>
      </c>
      <c r="G28" s="58">
        <f>F27</f>
        <v>2060</v>
      </c>
      <c r="H28" s="20">
        <f>F28-G28</f>
        <v>510</v>
      </c>
      <c r="I28" s="20">
        <f>G28-H28</f>
        <v>1550</v>
      </c>
    </row>
    <row r="29" spans="1:9" ht="15.75">
      <c r="A29" s="101" t="s">
        <v>31</v>
      </c>
      <c r="B29" s="8" t="s">
        <v>11</v>
      </c>
      <c r="C29" s="16">
        <f t="shared" si="0"/>
        <v>3445</v>
      </c>
      <c r="D29" s="16">
        <v>345</v>
      </c>
      <c r="E29" s="16">
        <v>820</v>
      </c>
      <c r="F29" s="49">
        <v>2280</v>
      </c>
      <c r="G29" s="52"/>
      <c r="H29" s="53"/>
      <c r="I29" s="54"/>
    </row>
    <row r="30" spans="1:9" ht="16.5" thickBot="1">
      <c r="A30" s="102"/>
      <c r="B30" s="10" t="s">
        <v>14</v>
      </c>
      <c r="C30" s="18">
        <f t="shared" si="0"/>
        <v>5120</v>
      </c>
      <c r="D30" s="18">
        <v>690</v>
      </c>
      <c r="E30" s="18">
        <v>1640</v>
      </c>
      <c r="F30" s="50">
        <v>2790</v>
      </c>
      <c r="G30" s="58">
        <f>F29</f>
        <v>2280</v>
      </c>
      <c r="H30" s="20">
        <f>F30-G30</f>
        <v>510</v>
      </c>
      <c r="I30" s="20">
        <f>G30-H30</f>
        <v>1770</v>
      </c>
    </row>
    <row r="31" spans="1:9" ht="15.75">
      <c r="A31" s="111" t="s">
        <v>23</v>
      </c>
      <c r="B31" s="8" t="s">
        <v>6</v>
      </c>
      <c r="C31" s="16">
        <f t="shared" si="0"/>
        <v>6430</v>
      </c>
      <c r="D31" s="16">
        <v>690</v>
      </c>
      <c r="E31" s="16">
        <v>1640</v>
      </c>
      <c r="F31" s="49">
        <v>4100</v>
      </c>
      <c r="G31" s="58">
        <f>F32</f>
        <v>4100</v>
      </c>
      <c r="H31" s="20">
        <f>F31-G31</f>
        <v>0</v>
      </c>
      <c r="I31" s="20"/>
    </row>
    <row r="32" spans="1:9" ht="16.5" thickBot="1">
      <c r="A32" s="112"/>
      <c r="B32" s="10" t="s">
        <v>7</v>
      </c>
      <c r="C32" s="18">
        <f t="shared" si="0"/>
        <v>5265</v>
      </c>
      <c r="D32" s="18">
        <v>345</v>
      </c>
      <c r="E32" s="18">
        <v>820</v>
      </c>
      <c r="F32" s="50">
        <v>4100</v>
      </c>
      <c r="G32" s="52"/>
      <c r="H32" s="53"/>
      <c r="I32" s="54"/>
    </row>
    <row r="33" spans="1:9" ht="15.75">
      <c r="A33" s="111" t="s">
        <v>24</v>
      </c>
      <c r="B33" s="8" t="s">
        <v>14</v>
      </c>
      <c r="C33" s="16">
        <f t="shared" si="0"/>
        <v>6000</v>
      </c>
      <c r="D33" s="16">
        <v>390</v>
      </c>
      <c r="E33" s="16">
        <v>1640</v>
      </c>
      <c r="F33" s="49">
        <v>3970</v>
      </c>
      <c r="G33" s="58">
        <f>F34</f>
        <v>3970</v>
      </c>
      <c r="H33" s="20">
        <f>F33-G33</f>
        <v>0</v>
      </c>
      <c r="I33" s="20"/>
    </row>
    <row r="34" spans="1:9" ht="16.5" thickBot="1">
      <c r="A34" s="112"/>
      <c r="B34" s="10" t="s">
        <v>11</v>
      </c>
      <c r="C34" s="18">
        <f t="shared" si="0"/>
        <v>5135</v>
      </c>
      <c r="D34" s="18">
        <v>345</v>
      </c>
      <c r="E34" s="18">
        <v>820</v>
      </c>
      <c r="F34" s="50">
        <v>3970</v>
      </c>
      <c r="G34" s="52"/>
      <c r="H34" s="53"/>
      <c r="I34" s="54"/>
    </row>
    <row r="35" spans="1:9" ht="15.75">
      <c r="A35" s="111" t="s">
        <v>25</v>
      </c>
      <c r="B35" s="8" t="s">
        <v>14</v>
      </c>
      <c r="C35" s="16">
        <f t="shared" si="0"/>
        <v>7170</v>
      </c>
      <c r="D35" s="16">
        <v>690</v>
      </c>
      <c r="E35" s="16">
        <v>1640</v>
      </c>
      <c r="F35" s="49">
        <v>4840</v>
      </c>
      <c r="G35" s="58">
        <f>F36</f>
        <v>4840</v>
      </c>
      <c r="H35" s="20">
        <f>F35-G35</f>
        <v>0</v>
      </c>
      <c r="I35" s="20"/>
    </row>
    <row r="36" spans="1:9" ht="16.5" thickBot="1">
      <c r="A36" s="112"/>
      <c r="B36" s="10" t="s">
        <v>11</v>
      </c>
      <c r="C36" s="18">
        <f t="shared" si="0"/>
        <v>6005</v>
      </c>
      <c r="D36" s="18">
        <v>345</v>
      </c>
      <c r="E36" s="18">
        <v>820</v>
      </c>
      <c r="F36" s="50">
        <v>4840</v>
      </c>
      <c r="G36" s="52"/>
      <c r="H36" s="53"/>
      <c r="I36" s="54"/>
    </row>
    <row r="37" spans="1:9" ht="16.5" thickBot="1">
      <c r="A37" s="111" t="s">
        <v>26</v>
      </c>
      <c r="B37" s="8" t="s">
        <v>8</v>
      </c>
      <c r="C37" s="20">
        <f t="shared" si="0"/>
        <v>5630</v>
      </c>
      <c r="D37" s="20">
        <v>690</v>
      </c>
      <c r="E37" s="20">
        <v>1640</v>
      </c>
      <c r="F37" s="51">
        <v>3300</v>
      </c>
      <c r="G37" s="58">
        <f>F38</f>
        <v>2280</v>
      </c>
      <c r="H37" s="20">
        <f>F37-G37</f>
        <v>1020</v>
      </c>
      <c r="I37" s="20">
        <f>G37-H37</f>
        <v>1260</v>
      </c>
    </row>
    <row r="38" spans="1:9" ht="16.5" thickBot="1">
      <c r="A38" s="114"/>
      <c r="B38" s="9" t="s">
        <v>9</v>
      </c>
      <c r="C38" s="16">
        <f t="shared" si="0"/>
        <v>3445</v>
      </c>
      <c r="D38" s="16">
        <v>345</v>
      </c>
      <c r="E38" s="16">
        <v>820</v>
      </c>
      <c r="F38" s="49">
        <v>2280</v>
      </c>
      <c r="G38" s="55"/>
      <c r="H38" s="56"/>
      <c r="I38" s="57"/>
    </row>
    <row r="39" spans="1:9" ht="16.5" customHeight="1">
      <c r="A39" s="113" t="s">
        <v>10</v>
      </c>
      <c r="B39" s="113"/>
      <c r="C39" s="113"/>
      <c r="D39" s="113"/>
      <c r="E39" s="113"/>
      <c r="F39" s="113"/>
    </row>
    <row r="40" spans="1:9" ht="16.5" customHeight="1">
      <c r="A40" t="s">
        <v>72</v>
      </c>
      <c r="B40" s="42"/>
      <c r="C40" s="42"/>
      <c r="D40" s="42"/>
      <c r="E40" s="42"/>
      <c r="F40" s="42"/>
    </row>
    <row r="41" spans="1:9" ht="15" customHeight="1">
      <c r="A41" t="s">
        <v>73</v>
      </c>
      <c r="B41" s="41"/>
      <c r="C41" s="40"/>
      <c r="D41" s="40"/>
      <c r="E41" s="40"/>
      <c r="F41" s="40"/>
    </row>
    <row r="42" spans="1:9" ht="7.5" customHeight="1">
      <c r="A42" s="39"/>
      <c r="C42" s="27"/>
      <c r="D42" s="27"/>
      <c r="E42" s="27"/>
      <c r="F42" s="27"/>
    </row>
    <row r="43" spans="1:9" ht="51" customHeight="1">
      <c r="A43" s="110" t="s">
        <v>74</v>
      </c>
      <c r="B43" s="105"/>
      <c r="C43" s="105" t="s">
        <v>35</v>
      </c>
      <c r="D43" s="105"/>
      <c r="E43" s="105"/>
      <c r="F43" s="105"/>
    </row>
    <row r="44" spans="1:9" ht="18" customHeight="1">
      <c r="A44" s="26" t="s">
        <v>75</v>
      </c>
      <c r="E44" s="28"/>
    </row>
  </sheetData>
  <mergeCells count="22">
    <mergeCell ref="G3:I3"/>
    <mergeCell ref="A16:A18"/>
    <mergeCell ref="B1:F1"/>
    <mergeCell ref="A2:F2"/>
    <mergeCell ref="A3:A4"/>
    <mergeCell ref="B3:B4"/>
    <mergeCell ref="C3:F3"/>
    <mergeCell ref="A6:A7"/>
    <mergeCell ref="A8:A9"/>
    <mergeCell ref="A10:A11"/>
    <mergeCell ref="A12:A13"/>
    <mergeCell ref="A14:A15"/>
    <mergeCell ref="A37:A38"/>
    <mergeCell ref="A39:F39"/>
    <mergeCell ref="A43:B43"/>
    <mergeCell ref="C43:F43"/>
    <mergeCell ref="A19:A21"/>
    <mergeCell ref="A27:A28"/>
    <mergeCell ref="A29:A30"/>
    <mergeCell ref="A31:A32"/>
    <mergeCell ref="A33:A34"/>
    <mergeCell ref="A35:A36"/>
  </mergeCells>
  <printOptions verticalCentered="1"/>
  <pageMargins left="0.23622047244094491" right="0.23622047244094491" top="0" bottom="0" header="0" footer="0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41"/>
  <sheetViews>
    <sheetView tabSelected="1" view="pageBreakPreview" zoomScaleSheetLayoutView="100" workbookViewId="0">
      <pane xSplit="12" ySplit="7" topLeftCell="M8" activePane="bottomRight" state="frozen"/>
      <selection pane="topRight" activeCell="L1" sqref="L1"/>
      <selection pane="bottomLeft" activeCell="A16" sqref="A16"/>
      <selection pane="bottomRight" activeCell="A12" sqref="A12:A14"/>
    </sheetView>
  </sheetViews>
  <sheetFormatPr defaultRowHeight="15"/>
  <cols>
    <col min="1" max="1" width="43.140625" style="1" customWidth="1"/>
    <col min="2" max="2" width="23.5703125" style="1" customWidth="1"/>
    <col min="3" max="3" width="10.5703125" customWidth="1"/>
    <col min="4" max="4" width="10.42578125" customWidth="1"/>
    <col min="5" max="5" width="10.85546875" customWidth="1"/>
    <col min="6" max="6" width="10.7109375" customWidth="1"/>
    <col min="7" max="7" width="10.42578125" customWidth="1"/>
    <col min="8" max="8" width="46.42578125" customWidth="1"/>
    <col min="11" max="11" width="13.5703125" customWidth="1"/>
  </cols>
  <sheetData>
    <row r="2" spans="1:7" ht="40.5" customHeight="1" thickBot="1">
      <c r="A2" s="97" t="s">
        <v>98</v>
      </c>
      <c r="B2" s="97"/>
      <c r="C2" s="97"/>
      <c r="D2" s="97"/>
      <c r="E2" s="97"/>
      <c r="F2" s="97"/>
      <c r="G2" s="97"/>
    </row>
    <row r="3" spans="1:7" ht="47.25" customHeight="1">
      <c r="A3" s="140" t="s">
        <v>0</v>
      </c>
      <c r="B3" s="142" t="s">
        <v>12</v>
      </c>
      <c r="C3" s="144" t="s">
        <v>32</v>
      </c>
      <c r="D3" s="99"/>
      <c r="E3" s="99"/>
      <c r="F3" s="99"/>
      <c r="G3" s="100"/>
    </row>
    <row r="4" spans="1:7" ht="16.5" hidden="1" customHeight="1" thickBot="1">
      <c r="A4" s="141"/>
      <c r="B4" s="143"/>
      <c r="C4" s="84" t="s">
        <v>1</v>
      </c>
      <c r="D4" s="64" t="s">
        <v>2</v>
      </c>
      <c r="E4" s="64" t="s">
        <v>3</v>
      </c>
      <c r="F4" s="71"/>
      <c r="G4" s="65" t="s">
        <v>4</v>
      </c>
    </row>
    <row r="5" spans="1:7" ht="16.5" customHeight="1">
      <c r="A5" s="72"/>
      <c r="B5" s="72"/>
      <c r="C5" s="85" t="s">
        <v>40</v>
      </c>
      <c r="D5" s="66" t="s">
        <v>39</v>
      </c>
      <c r="E5" s="66" t="s">
        <v>33</v>
      </c>
      <c r="F5" s="67" t="s">
        <v>34</v>
      </c>
      <c r="G5" s="95" t="s">
        <v>99</v>
      </c>
    </row>
    <row r="6" spans="1:7" ht="24.75" customHeight="1" thickBot="1">
      <c r="A6" s="73"/>
      <c r="B6" s="73"/>
      <c r="C6" s="86" t="s">
        <v>41</v>
      </c>
      <c r="D6" s="68" t="s">
        <v>38</v>
      </c>
      <c r="E6" s="43" t="s">
        <v>71</v>
      </c>
      <c r="F6" s="69"/>
      <c r="G6" s="96" t="s">
        <v>100</v>
      </c>
    </row>
    <row r="7" spans="1:7" ht="23.25" customHeight="1" thickBot="1">
      <c r="A7" s="74" t="s">
        <v>76</v>
      </c>
      <c r="B7" s="78" t="s">
        <v>11</v>
      </c>
      <c r="C7" s="91">
        <v>3340</v>
      </c>
      <c r="D7" s="92">
        <v>3060</v>
      </c>
      <c r="E7" s="92">
        <v>2650</v>
      </c>
      <c r="F7" s="93">
        <v>2230</v>
      </c>
      <c r="G7" s="93">
        <v>3680</v>
      </c>
    </row>
    <row r="8" spans="1:7" ht="32.25" customHeight="1" thickBot="1">
      <c r="A8" s="94" t="s">
        <v>101</v>
      </c>
      <c r="B8" s="79" t="s">
        <v>11</v>
      </c>
      <c r="C8" s="87">
        <v>3820</v>
      </c>
      <c r="D8" s="60">
        <v>3540</v>
      </c>
      <c r="E8" s="16">
        <v>3130</v>
      </c>
      <c r="F8" s="17">
        <v>2710</v>
      </c>
      <c r="G8" s="17">
        <v>4160</v>
      </c>
    </row>
    <row r="9" spans="1:7" ht="32.25" customHeight="1" thickBot="1">
      <c r="A9" s="94" t="s">
        <v>102</v>
      </c>
      <c r="B9" s="79" t="s">
        <v>11</v>
      </c>
      <c r="C9" s="87">
        <v>3880</v>
      </c>
      <c r="D9" s="60">
        <v>3600</v>
      </c>
      <c r="E9" s="16">
        <v>3190</v>
      </c>
      <c r="F9" s="17">
        <v>2770</v>
      </c>
      <c r="G9" s="17">
        <v>4220</v>
      </c>
    </row>
    <row r="10" spans="1:7" ht="32.25" customHeight="1" thickBot="1">
      <c r="A10" s="74" t="s">
        <v>36</v>
      </c>
      <c r="B10" s="79" t="s">
        <v>11</v>
      </c>
      <c r="C10" s="87">
        <v>3980</v>
      </c>
      <c r="D10" s="60">
        <v>3700</v>
      </c>
      <c r="E10" s="16">
        <v>3290</v>
      </c>
      <c r="F10" s="17">
        <v>2870</v>
      </c>
      <c r="G10" s="17">
        <v>4320</v>
      </c>
    </row>
    <row r="11" spans="1:7" ht="38.25" customHeight="1" thickBot="1">
      <c r="A11" s="74" t="s">
        <v>95</v>
      </c>
      <c r="B11" s="79" t="s">
        <v>11</v>
      </c>
      <c r="C11" s="87">
        <v>4090</v>
      </c>
      <c r="D11" s="60">
        <v>3810</v>
      </c>
      <c r="E11" s="16">
        <v>3400</v>
      </c>
      <c r="F11" s="17">
        <v>2980</v>
      </c>
      <c r="G11" s="17">
        <v>4430</v>
      </c>
    </row>
    <row r="12" spans="1:7" ht="15.75">
      <c r="A12" s="131" t="s">
        <v>13</v>
      </c>
      <c r="B12" s="80" t="s">
        <v>11</v>
      </c>
      <c r="C12" s="87">
        <v>4970</v>
      </c>
      <c r="D12" s="60">
        <v>4690</v>
      </c>
      <c r="E12" s="16">
        <v>4280</v>
      </c>
      <c r="F12" s="17">
        <v>3860</v>
      </c>
      <c r="G12" s="17">
        <v>5310</v>
      </c>
    </row>
    <row r="13" spans="1:7" ht="21" customHeight="1">
      <c r="A13" s="139"/>
      <c r="B13" s="81" t="s">
        <v>91</v>
      </c>
      <c r="C13" s="59">
        <v>7970</v>
      </c>
      <c r="D13" s="62">
        <v>7410</v>
      </c>
      <c r="E13" s="20">
        <v>6590</v>
      </c>
      <c r="F13" s="21">
        <v>5750</v>
      </c>
      <c r="G13" s="21">
        <v>6210</v>
      </c>
    </row>
    <row r="14" spans="1:7" ht="20.25" customHeight="1" thickBot="1">
      <c r="A14" s="132"/>
      <c r="B14" s="82" t="s">
        <v>92</v>
      </c>
      <c r="C14" s="88">
        <v>10350</v>
      </c>
      <c r="D14" s="61">
        <v>9510</v>
      </c>
      <c r="E14" s="18">
        <v>8280</v>
      </c>
      <c r="F14" s="19">
        <v>7020</v>
      </c>
      <c r="G14" s="19">
        <v>6490</v>
      </c>
    </row>
    <row r="15" spans="1:7" ht="15.75">
      <c r="A15" s="131" t="s">
        <v>5</v>
      </c>
      <c r="B15" s="79" t="s">
        <v>11</v>
      </c>
      <c r="C15" s="87">
        <v>5230</v>
      </c>
      <c r="D15" s="60">
        <v>4950</v>
      </c>
      <c r="E15" s="16">
        <v>4540</v>
      </c>
      <c r="F15" s="17">
        <v>4120</v>
      </c>
      <c r="G15" s="17">
        <v>5570</v>
      </c>
    </row>
    <row r="16" spans="1:7" ht="18" customHeight="1">
      <c r="A16" s="139"/>
      <c r="B16" s="81" t="s">
        <v>91</v>
      </c>
      <c r="C16" s="59">
        <v>8190</v>
      </c>
      <c r="D16" s="62">
        <v>7630</v>
      </c>
      <c r="E16" s="20">
        <v>6810</v>
      </c>
      <c r="F16" s="21">
        <v>5970</v>
      </c>
      <c r="G16" s="21">
        <v>8870</v>
      </c>
    </row>
    <row r="17" spans="1:7" ht="15.75" customHeight="1" thickBot="1">
      <c r="A17" s="132"/>
      <c r="B17" s="82" t="s">
        <v>92</v>
      </c>
      <c r="C17" s="89">
        <v>10790</v>
      </c>
      <c r="D17" s="61">
        <v>9950</v>
      </c>
      <c r="E17" s="18">
        <v>8720</v>
      </c>
      <c r="F17" s="19">
        <v>7460</v>
      </c>
      <c r="G17" s="19">
        <v>11810</v>
      </c>
    </row>
    <row r="18" spans="1:7" ht="16.5" thickBot="1">
      <c r="A18" s="75" t="s">
        <v>27</v>
      </c>
      <c r="B18" s="75" t="s">
        <v>19</v>
      </c>
      <c r="C18" s="90">
        <v>2350</v>
      </c>
      <c r="D18" s="63"/>
      <c r="E18" s="23"/>
      <c r="F18" s="24"/>
      <c r="G18" s="24"/>
    </row>
    <row r="19" spans="1:7" ht="32.25" thickBot="1">
      <c r="A19" s="76" t="s">
        <v>22</v>
      </c>
      <c r="B19" s="75" t="s">
        <v>18</v>
      </c>
      <c r="C19" s="90">
        <v>2672</v>
      </c>
      <c r="D19" s="63">
        <v>2448</v>
      </c>
      <c r="E19" s="23">
        <v>2120</v>
      </c>
      <c r="F19" s="24">
        <v>1784</v>
      </c>
      <c r="G19" s="24"/>
    </row>
    <row r="20" spans="1:7" ht="16.5" thickBot="1">
      <c r="A20" s="75" t="s">
        <v>84</v>
      </c>
      <c r="B20" s="75" t="s">
        <v>11</v>
      </c>
      <c r="C20" s="87">
        <v>4150</v>
      </c>
      <c r="D20" s="60">
        <v>3870</v>
      </c>
      <c r="E20" s="16">
        <v>3460</v>
      </c>
      <c r="F20" s="17">
        <v>3040</v>
      </c>
      <c r="G20" s="17">
        <v>4490</v>
      </c>
    </row>
    <row r="21" spans="1:7" ht="16.5" thickBot="1">
      <c r="A21" s="77" t="s">
        <v>85</v>
      </c>
      <c r="B21" s="77" t="s">
        <v>11</v>
      </c>
      <c r="C21" s="87">
        <v>4240</v>
      </c>
      <c r="D21" s="60">
        <v>3960</v>
      </c>
      <c r="E21" s="16">
        <v>3550</v>
      </c>
      <c r="F21" s="17">
        <v>3130</v>
      </c>
      <c r="G21" s="17">
        <v>4580</v>
      </c>
    </row>
    <row r="22" spans="1:7" ht="15.75">
      <c r="A22" s="131" t="s">
        <v>86</v>
      </c>
      <c r="B22" s="79" t="s">
        <v>11</v>
      </c>
      <c r="C22" s="87">
        <v>4600</v>
      </c>
      <c r="D22" s="60">
        <v>4320</v>
      </c>
      <c r="E22" s="16">
        <v>3910</v>
      </c>
      <c r="F22" s="17">
        <v>3490</v>
      </c>
      <c r="G22" s="17">
        <v>4940</v>
      </c>
    </row>
    <row r="23" spans="1:7" ht="21" customHeight="1" thickBot="1">
      <c r="A23" s="132"/>
      <c r="B23" s="83" t="s">
        <v>91</v>
      </c>
      <c r="C23" s="88">
        <v>7230</v>
      </c>
      <c r="D23" s="61">
        <v>6670</v>
      </c>
      <c r="E23" s="18">
        <v>5850</v>
      </c>
      <c r="F23" s="19">
        <v>5010</v>
      </c>
      <c r="G23" s="19">
        <v>7910</v>
      </c>
    </row>
    <row r="24" spans="1:7" ht="15.75">
      <c r="A24" s="131" t="s">
        <v>87</v>
      </c>
      <c r="B24" s="79" t="s">
        <v>11</v>
      </c>
      <c r="C24" s="87">
        <v>4880</v>
      </c>
      <c r="D24" s="60">
        <v>4600</v>
      </c>
      <c r="E24" s="16">
        <v>4190</v>
      </c>
      <c r="F24" s="17">
        <v>3770</v>
      </c>
      <c r="G24" s="17">
        <v>5220</v>
      </c>
    </row>
    <row r="25" spans="1:7" ht="20.25" customHeight="1" thickBot="1">
      <c r="A25" s="132"/>
      <c r="B25" s="82" t="s">
        <v>91</v>
      </c>
      <c r="C25" s="88">
        <v>7510</v>
      </c>
      <c r="D25" s="61">
        <v>6950</v>
      </c>
      <c r="E25" s="18">
        <v>6130</v>
      </c>
      <c r="F25" s="19">
        <v>5290</v>
      </c>
      <c r="G25" s="19">
        <v>5750</v>
      </c>
    </row>
    <row r="26" spans="1:7" ht="16.5" thickBot="1">
      <c r="A26" s="133" t="s">
        <v>23</v>
      </c>
      <c r="B26" s="79" t="s">
        <v>94</v>
      </c>
      <c r="C26" s="87">
        <v>9190</v>
      </c>
      <c r="D26" s="60">
        <v>8630</v>
      </c>
      <c r="E26" s="16">
        <v>7810</v>
      </c>
      <c r="F26" s="17">
        <v>6970</v>
      </c>
      <c r="G26" s="17">
        <v>9870</v>
      </c>
    </row>
    <row r="27" spans="1:7" ht="18" customHeight="1" thickBot="1">
      <c r="A27" s="134"/>
      <c r="B27" s="82" t="s">
        <v>93</v>
      </c>
      <c r="C27" s="87">
        <v>7090</v>
      </c>
      <c r="D27" s="60">
        <v>6810</v>
      </c>
      <c r="E27" s="16">
        <v>6400</v>
      </c>
      <c r="F27" s="17">
        <v>5980</v>
      </c>
      <c r="G27" s="17">
        <v>7430</v>
      </c>
    </row>
    <row r="28" spans="1:7" ht="18.75" customHeight="1" thickBot="1">
      <c r="A28" s="133" t="s">
        <v>24</v>
      </c>
      <c r="B28" s="79" t="s">
        <v>91</v>
      </c>
      <c r="C28" s="87">
        <v>9040</v>
      </c>
      <c r="D28" s="60">
        <v>8480</v>
      </c>
      <c r="E28" s="16">
        <v>7660</v>
      </c>
      <c r="F28" s="17">
        <v>6820</v>
      </c>
      <c r="G28" s="17">
        <v>9720</v>
      </c>
    </row>
    <row r="29" spans="1:7" ht="16.5" thickBot="1">
      <c r="A29" s="134"/>
      <c r="B29" s="82" t="s">
        <v>11</v>
      </c>
      <c r="C29" s="87">
        <v>6940</v>
      </c>
      <c r="D29" s="60">
        <v>6660</v>
      </c>
      <c r="E29" s="16">
        <v>6250</v>
      </c>
      <c r="F29" s="17">
        <v>5830</v>
      </c>
      <c r="G29" s="17">
        <v>7280</v>
      </c>
    </row>
    <row r="30" spans="1:7" ht="17.25" customHeight="1" thickBot="1">
      <c r="A30" s="133" t="s">
        <v>25</v>
      </c>
      <c r="B30" s="79" t="s">
        <v>91</v>
      </c>
      <c r="C30" s="87">
        <v>10090</v>
      </c>
      <c r="D30" s="60">
        <v>9530</v>
      </c>
      <c r="E30" s="16">
        <v>8710</v>
      </c>
      <c r="F30" s="17">
        <v>7870</v>
      </c>
      <c r="G30" s="17">
        <v>10770</v>
      </c>
    </row>
    <row r="31" spans="1:7" ht="16.5" thickBot="1">
      <c r="A31" s="134"/>
      <c r="B31" s="82" t="s">
        <v>11</v>
      </c>
      <c r="C31" s="87">
        <v>7990</v>
      </c>
      <c r="D31" s="60">
        <v>7710</v>
      </c>
      <c r="E31" s="16">
        <v>7300</v>
      </c>
      <c r="F31" s="17">
        <v>6880</v>
      </c>
      <c r="G31" s="17">
        <v>8330</v>
      </c>
    </row>
    <row r="32" spans="1:7" ht="32.25" thickBot="1">
      <c r="A32" s="137" t="s">
        <v>96</v>
      </c>
      <c r="B32" s="79" t="s">
        <v>91</v>
      </c>
      <c r="C32" s="59">
        <v>8180</v>
      </c>
      <c r="D32" s="62">
        <v>7620</v>
      </c>
      <c r="E32" s="20">
        <v>6800</v>
      </c>
      <c r="F32" s="21">
        <v>5960</v>
      </c>
      <c r="G32" s="21">
        <v>8860</v>
      </c>
    </row>
    <row r="33" spans="1:7" ht="16.5" thickBot="1">
      <c r="A33" s="138"/>
      <c r="B33" s="83" t="s">
        <v>11</v>
      </c>
      <c r="C33" s="87">
        <v>4880</v>
      </c>
      <c r="D33" s="60">
        <v>4600</v>
      </c>
      <c r="E33" s="16">
        <v>4190</v>
      </c>
      <c r="F33" s="17">
        <v>3770</v>
      </c>
      <c r="G33" s="17">
        <v>5220</v>
      </c>
    </row>
    <row r="34" spans="1:7" ht="17.25" customHeight="1" thickBot="1">
      <c r="A34" s="133" t="s">
        <v>97</v>
      </c>
      <c r="B34" s="79" t="s">
        <v>91</v>
      </c>
      <c r="C34" s="87">
        <v>9190</v>
      </c>
      <c r="D34" s="60">
        <v>8630</v>
      </c>
      <c r="E34" s="16">
        <v>7810</v>
      </c>
      <c r="F34" s="17">
        <v>6970</v>
      </c>
      <c r="G34" s="17">
        <v>9870</v>
      </c>
    </row>
    <row r="35" spans="1:7" ht="16.5" thickBot="1">
      <c r="A35" s="135"/>
      <c r="B35" s="83" t="s">
        <v>11</v>
      </c>
      <c r="C35" s="87">
        <v>7090</v>
      </c>
      <c r="D35" s="60">
        <v>6810</v>
      </c>
      <c r="E35" s="16">
        <v>6400</v>
      </c>
      <c r="F35" s="17">
        <v>5980</v>
      </c>
      <c r="G35" s="17">
        <v>7430</v>
      </c>
    </row>
    <row r="36" spans="1:7" ht="16.5" customHeight="1">
      <c r="A36" s="113" t="s">
        <v>10</v>
      </c>
      <c r="B36" s="113"/>
      <c r="C36" s="113"/>
      <c r="D36" s="113"/>
      <c r="E36" s="113"/>
      <c r="F36" s="113"/>
      <c r="G36" s="113"/>
    </row>
    <row r="37" spans="1:7" ht="16.5" customHeight="1">
      <c r="A37" s="136" t="s">
        <v>90</v>
      </c>
      <c r="B37" s="136"/>
      <c r="C37" s="136"/>
      <c r="D37" s="136"/>
      <c r="E37" s="136"/>
      <c r="F37" s="136"/>
      <c r="G37" s="136"/>
    </row>
    <row r="38" spans="1:7" ht="19.5" customHeight="1">
      <c r="A38" t="s">
        <v>73</v>
      </c>
      <c r="B38" s="41"/>
      <c r="C38" s="40"/>
      <c r="D38" s="40"/>
      <c r="E38" s="40"/>
      <c r="F38" s="40"/>
      <c r="G38" s="40"/>
    </row>
    <row r="39" spans="1:7" ht="18.75" customHeight="1">
      <c r="A39" s="39"/>
      <c r="C39" s="27"/>
      <c r="D39" s="27"/>
      <c r="E39" s="27"/>
      <c r="F39" s="27"/>
      <c r="G39" s="27"/>
    </row>
    <row r="40" spans="1:7" ht="51" customHeight="1">
      <c r="A40" s="110" t="s">
        <v>89</v>
      </c>
      <c r="B40" s="105"/>
      <c r="C40" s="105" t="s">
        <v>35</v>
      </c>
      <c r="D40" s="105"/>
      <c r="E40" s="105"/>
      <c r="F40" s="105"/>
      <c r="G40" s="105"/>
    </row>
    <row r="41" spans="1:7" ht="18" customHeight="1">
      <c r="A41" s="70" t="s">
        <v>88</v>
      </c>
      <c r="E41" s="28"/>
      <c r="F41" s="28"/>
    </row>
  </sheetData>
  <mergeCells count="17">
    <mergeCell ref="A15:A17"/>
    <mergeCell ref="A2:G2"/>
    <mergeCell ref="A3:A4"/>
    <mergeCell ref="B3:B4"/>
    <mergeCell ref="C3:G3"/>
    <mergeCell ref="A12:A14"/>
    <mergeCell ref="A36:G36"/>
    <mergeCell ref="A40:B40"/>
    <mergeCell ref="C40:G40"/>
    <mergeCell ref="A22:A23"/>
    <mergeCell ref="A24:A25"/>
    <mergeCell ref="A26:A27"/>
    <mergeCell ref="A28:A29"/>
    <mergeCell ref="A30:A31"/>
    <mergeCell ref="A34:A35"/>
    <mergeCell ref="A37:G37"/>
    <mergeCell ref="A32:A33"/>
  </mergeCells>
  <printOptions verticalCentered="1"/>
  <pageMargins left="0.23622047244094491" right="0.23622047244094491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Действ_Прейскурант</vt:lpstr>
      <vt:lpstr>Действ_Ценообразование</vt:lpstr>
      <vt:lpstr>Что хочу_1ШАГ</vt:lpstr>
      <vt:lpstr>Что хочу_2_ШАГ </vt:lpstr>
      <vt:lpstr>prais</vt:lpstr>
      <vt:lpstr>Действ_Прейскурант!Область_печати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Гущина</dc:creator>
  <cp:lastModifiedBy>knl</cp:lastModifiedBy>
  <cp:lastPrinted>2021-03-09T08:27:26Z</cp:lastPrinted>
  <dcterms:created xsi:type="dcterms:W3CDTF">2015-05-06T11:39:10Z</dcterms:created>
  <dcterms:modified xsi:type="dcterms:W3CDTF">2021-03-30T11:16:24Z</dcterms:modified>
</cp:coreProperties>
</file>